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340" yWindow="2340" windowWidth="16200" windowHeight="9480"/>
  </bookViews>
  <sheets>
    <sheet name="G# 11 MAQUINARIA" sheetId="1" r:id="rId1"/>
  </sheets>
  <calcPr calcId="124519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5" i="1"/>
  <c r="P15"/>
  <c r="M84"/>
  <c r="M52"/>
  <c r="M53"/>
  <c r="M54"/>
  <c r="M55"/>
  <c r="M56"/>
  <c r="M57"/>
  <c r="M58"/>
  <c r="M59"/>
  <c r="M60"/>
  <c r="M61"/>
  <c r="M62"/>
  <c r="M37"/>
  <c r="M38"/>
  <c r="M39"/>
  <c r="M40"/>
  <c r="M41"/>
  <c r="M42"/>
  <c r="M43"/>
  <c r="M44"/>
  <c r="M45"/>
  <c r="M46"/>
  <c r="M47"/>
  <c r="M22"/>
  <c r="M23"/>
  <c r="M24"/>
  <c r="M25"/>
  <c r="M26"/>
  <c r="M27"/>
  <c r="M28"/>
  <c r="M29"/>
  <c r="M30"/>
  <c r="M83"/>
  <c r="M51"/>
  <c r="M36"/>
  <c r="M21"/>
  <c r="P7"/>
  <c r="P9"/>
  <c r="P10"/>
  <c r="P13"/>
  <c r="H102" l="1"/>
  <c r="H101"/>
  <c r="H100"/>
  <c r="H99"/>
  <c r="H98"/>
  <c r="H97"/>
  <c r="H96"/>
  <c r="H94"/>
  <c r="H93"/>
  <c r="H92"/>
  <c r="H91"/>
  <c r="H87"/>
  <c r="H83"/>
  <c r="H78"/>
  <c r="H77"/>
  <c r="H76"/>
  <c r="H75"/>
  <c r="H74"/>
  <c r="H73"/>
  <c r="H72"/>
  <c r="H71"/>
  <c r="H70"/>
  <c r="H69"/>
  <c r="H68"/>
  <c r="H67"/>
  <c r="H66"/>
  <c r="H61"/>
  <c r="H60"/>
  <c r="H59"/>
  <c r="H58"/>
  <c r="H57"/>
  <c r="H56"/>
  <c r="H55"/>
  <c r="H54"/>
  <c r="H53"/>
  <c r="H52"/>
  <c r="H51"/>
  <c r="H46"/>
  <c r="H45"/>
  <c r="H44"/>
  <c r="H43"/>
  <c r="H42"/>
  <c r="H41"/>
  <c r="H40"/>
  <c r="H39"/>
  <c r="H38"/>
  <c r="H37"/>
  <c r="H36"/>
  <c r="H29"/>
  <c r="H28"/>
  <c r="H27"/>
  <c r="H26"/>
  <c r="H25"/>
  <c r="H24"/>
  <c r="H23"/>
  <c r="H22"/>
  <c r="H21"/>
</calcChain>
</file>

<file path=xl/sharedStrings.xml><?xml version="1.0" encoding="utf-8"?>
<sst xmlns="http://schemas.openxmlformats.org/spreadsheetml/2006/main" count="431" uniqueCount="186">
  <si>
    <t>INVENTARIO FÍSICO* - ATU ARTICULOS DE ACERO S.A
DEPARTAMENTO: MAQUINARIA</t>
  </si>
  <si>
    <t>TABLA DE VALORACION</t>
  </si>
  <si>
    <t>GRUPO#11</t>
  </si>
  <si>
    <t>MAQUINAS HERRAMIENTAS</t>
  </si>
  <si>
    <t>#</t>
  </si>
  <si>
    <t>CODIGO</t>
  </si>
  <si>
    <t>CLASE</t>
  </si>
  <si>
    <t>CANT.</t>
  </si>
  <si>
    <t>NOMBRE</t>
  </si>
  <si>
    <t>MARCA</t>
  </si>
  <si>
    <t xml:space="preserve">MODELO </t>
  </si>
  <si>
    <t>CAPACIDAD</t>
  </si>
  <si>
    <t>AÑO DE FABRICACION</t>
  </si>
  <si>
    <t>ESTADO</t>
  </si>
  <si>
    <t>V/ TOTAL DE MERCADO</t>
  </si>
  <si>
    <t>EDAD años</t>
  </si>
  <si>
    <t>VIDA UTIL años</t>
  </si>
  <si>
    <t>VIDA RESIDUAL años</t>
  </si>
  <si>
    <t>VALOR MINIMO DE REMATE</t>
  </si>
  <si>
    <t>ARTICULOS COMPLEMENTARIOS O RELACIONADOS</t>
  </si>
  <si>
    <t>MQ097</t>
  </si>
  <si>
    <t>MAQUINARIA</t>
  </si>
  <si>
    <t>1</t>
  </si>
  <si>
    <t xml:space="preserve">FRESADORA </t>
  </si>
  <si>
    <t>LILIAN</t>
  </si>
  <si>
    <t>2,2 HP</t>
  </si>
  <si>
    <t>1994</t>
  </si>
  <si>
    <t>REGULAR</t>
  </si>
  <si>
    <t>MQ098</t>
  </si>
  <si>
    <t>VICTOR</t>
  </si>
  <si>
    <t>4VH</t>
  </si>
  <si>
    <t>3HP</t>
  </si>
  <si>
    <t>1991</t>
  </si>
  <si>
    <t>MQ099</t>
  </si>
  <si>
    <t xml:space="preserve">TORNO PARALELO  </t>
  </si>
  <si>
    <t xml:space="preserve">DALIAN </t>
  </si>
  <si>
    <t>CDS6240B</t>
  </si>
  <si>
    <t>2015</t>
  </si>
  <si>
    <t>MQ100</t>
  </si>
  <si>
    <t>TORNO 2M TAKANG</t>
  </si>
  <si>
    <t>TAKANG</t>
  </si>
  <si>
    <t>S/N</t>
  </si>
  <si>
    <t>7,6 HP</t>
  </si>
  <si>
    <t>1982</t>
  </si>
  <si>
    <t>MQ106</t>
  </si>
  <si>
    <t xml:space="preserve">CEPILLADORA </t>
  </si>
  <si>
    <t>SANHOU MACHINERY</t>
  </si>
  <si>
    <t>SH-24D</t>
  </si>
  <si>
    <t>1992</t>
  </si>
  <si>
    <t>MQ107</t>
  </si>
  <si>
    <t xml:space="preserve">SISTEMA DE TROQUELADO </t>
  </si>
  <si>
    <t>UNIPUNCH</t>
  </si>
  <si>
    <t>PEM5025</t>
  </si>
  <si>
    <t>MQ104</t>
  </si>
  <si>
    <t xml:space="preserve">RECTIFICADORA PLANA </t>
  </si>
  <si>
    <t>CHALLENGER</t>
  </si>
  <si>
    <t>H612</t>
  </si>
  <si>
    <t>1HP con extractor</t>
  </si>
  <si>
    <t>MQ0205</t>
  </si>
  <si>
    <t>HORNO DE TRATAMIENTOS TÉRMICOS CREESS CON DEPOSITO DE ACEITE</t>
  </si>
  <si>
    <t>CRESS</t>
  </si>
  <si>
    <t>C122012DK</t>
  </si>
  <si>
    <t>45 AMPS</t>
  </si>
  <si>
    <t>MQ036</t>
  </si>
  <si>
    <t xml:space="preserve">SIERRA DE ALUMINIO </t>
  </si>
  <si>
    <t>REWO</t>
  </si>
  <si>
    <t>350NF/PK/PD</t>
  </si>
  <si>
    <t>2.5 HP</t>
  </si>
  <si>
    <t>MQ105</t>
  </si>
  <si>
    <t>SIERRA DE CINTA VERTICAL</t>
  </si>
  <si>
    <t xml:space="preserve"> -</t>
  </si>
  <si>
    <t xml:space="preserve">TOTAL </t>
  </si>
  <si>
    <t xml:space="preserve">NOTA: PARA  MAQUINAS HERRAMIENTAS LOS ARTICULOS RELACIONADOS COMO ACCESORIOS Y OTROS  ( HMQ ) ESTAN UBICADOS EN  MATRICERIA </t>
  </si>
  <si>
    <t>GRUPO # 11.1</t>
  </si>
  <si>
    <r>
      <t xml:space="preserve">INVENTARIO FÍSICO* - ATU ARTICULOS DE ACERO S.A
DEPARTAMENTO: CAJA </t>
    </r>
    <r>
      <rPr>
        <b/>
        <sz val="12"/>
        <color rgb="FFFF0000"/>
        <rFont val="Calibri"/>
        <family val="2"/>
      </rPr>
      <t>FRESADORA LILIAN</t>
    </r>
  </si>
  <si>
    <t>MATRICERIA</t>
  </si>
  <si>
    <t>DETALLE DEL PRODUCTO</t>
  </si>
  <si>
    <t>UNIDADES</t>
  </si>
  <si>
    <t xml:space="preserve">CANTIDAD </t>
  </si>
  <si>
    <t xml:space="preserve">ESTADO </t>
  </si>
  <si>
    <t>V/ UNIT.DE MERCADO</t>
  </si>
  <si>
    <t>EDAD</t>
  </si>
  <si>
    <t xml:space="preserve">VIDA UTIL </t>
  </si>
  <si>
    <t>VIDA RESIDUAL</t>
  </si>
  <si>
    <t>HMQ097</t>
  </si>
  <si>
    <t>LLAVES 3/4 ALEN</t>
  </si>
  <si>
    <t>1UND</t>
  </si>
  <si>
    <t xml:space="preserve">LLAVE DE GANCHO </t>
  </si>
  <si>
    <t>BOQUILLAS 16 PIEZAS</t>
  </si>
  <si>
    <t>1JGO</t>
  </si>
  <si>
    <t xml:space="preserve">BARRA DE PARALELAS 15 PIEZAS </t>
  </si>
  <si>
    <t xml:space="preserve">EJES PASADORES </t>
  </si>
  <si>
    <t>5UND</t>
  </si>
  <si>
    <t>BRIDAS DE SUJECION 46 PIEZAS</t>
  </si>
  <si>
    <t>ACEITERO</t>
  </si>
  <si>
    <t>TUERCA DE BRONCE REPUESTO</t>
  </si>
  <si>
    <t>TORNILLO DE REPUESTO VERTICAL</t>
  </si>
  <si>
    <t xml:space="preserve"> </t>
  </si>
  <si>
    <t>TOTALES</t>
  </si>
  <si>
    <r>
      <t xml:space="preserve">INVENTARIO FÍSICO* - ATU ARTICULOS DE ACERO S.A
DEPARTAMENTO: CAJA </t>
    </r>
    <r>
      <rPr>
        <b/>
        <sz val="12"/>
        <color rgb="FFFF0000"/>
        <rFont val="Calibri"/>
        <family val="2"/>
      </rPr>
      <t>FRESADORA VICTOR</t>
    </r>
  </si>
  <si>
    <t>GRUPO # 11.2</t>
  </si>
  <si>
    <t>HMQ098</t>
  </si>
  <si>
    <t>BRIDAS DE ANCLAJE 40 PIEZAS</t>
  </si>
  <si>
    <t>JGO</t>
  </si>
  <si>
    <t>PORTAHERRAMIENTAS 12 PIEZAS</t>
  </si>
  <si>
    <t>MADRIL PORTAHERRAMIENTA</t>
  </si>
  <si>
    <t>UND</t>
  </si>
  <si>
    <t>MANDRIL PORTABROCAS</t>
  </si>
  <si>
    <t>FRESAS VARIAS</t>
  </si>
  <si>
    <t xml:space="preserve">BARRA ESPACIADORA </t>
  </si>
  <si>
    <t>TORNILLOS DE MECANISMO L, T Y V</t>
  </si>
  <si>
    <t>LLAVE DE CORONA</t>
  </si>
  <si>
    <r>
      <t xml:space="preserve">INVENTARIO FÍSICO* - ATU ARTICULOS DE ACERO S.A
DEPARTAMENTO: CAJA DE </t>
    </r>
    <r>
      <rPr>
        <b/>
        <sz val="12"/>
        <color rgb="FFFF0000"/>
        <rFont val="Calibri"/>
        <family val="2"/>
      </rPr>
      <t>TORNO DMTQ</t>
    </r>
  </si>
  <si>
    <t>GRUPO # 11.3</t>
  </si>
  <si>
    <t>HMQ099</t>
  </si>
  <si>
    <t>MOLETEADOR</t>
  </si>
  <si>
    <t>PORTACUCHILLAS</t>
  </si>
  <si>
    <t xml:space="preserve">CONTRAPUNTO MOVIL </t>
  </si>
  <si>
    <t>PORTABROCAS</t>
  </si>
  <si>
    <t xml:space="preserve">CONTRAPUNTO FIJO </t>
  </si>
  <si>
    <t xml:space="preserve">PLATO DE ARRASTRE </t>
  </si>
  <si>
    <t xml:space="preserve">PIÑONES </t>
  </si>
  <si>
    <t xml:space="preserve">LUNETA MOVIL </t>
  </si>
  <si>
    <t>LUNETA FIJA</t>
  </si>
  <si>
    <t>MADRIL DE 4 MUELAS</t>
  </si>
  <si>
    <t>MANDRIL DE 3 MUELAS</t>
  </si>
  <si>
    <r>
      <t xml:space="preserve">INVENTARIO FÍSICO* - ATU ARTICULOS DE ACERO S.A
DEPARTAMENTO: CAJA DE </t>
    </r>
    <r>
      <rPr>
        <b/>
        <sz val="12"/>
        <color rgb="FFFF0000"/>
        <rFont val="Calibri"/>
        <family val="2"/>
      </rPr>
      <t>TORNO TAKAN</t>
    </r>
  </si>
  <si>
    <t>GRUPO # 11.4</t>
  </si>
  <si>
    <t>HMQ100</t>
  </si>
  <si>
    <t>JUEGOS DE MUERLAS</t>
  </si>
  <si>
    <t>PORTAFRESA</t>
  </si>
  <si>
    <t>VARIOS CUCHILLOS</t>
  </si>
  <si>
    <t>ACCESORIOS PARA HACER RADIOS</t>
  </si>
  <si>
    <t xml:space="preserve">LUNETA FIJA </t>
  </si>
  <si>
    <t>MANDRIL DE 4 MUELAS</t>
  </si>
  <si>
    <t>MADRIL DE 3 MUELAS</t>
  </si>
  <si>
    <t>PLATO DE ARRASTRE</t>
  </si>
  <si>
    <r>
      <t xml:space="preserve">INVENTARIO FÍSICO* - ATU ARTICULOS DE ACERO S.A
DEPARTAMENTO: CAJA SISTEMA </t>
    </r>
    <r>
      <rPr>
        <b/>
        <sz val="12"/>
        <color rgb="FFFF0000"/>
        <rFont val="Calibri"/>
        <family val="2"/>
      </rPr>
      <t>A133</t>
    </r>
  </si>
  <si>
    <t>GRUPO # 11.5</t>
  </si>
  <si>
    <t>HMQ107</t>
  </si>
  <si>
    <t>HERRAMIENTAS GUIAS DE PERFORADO PARA RECORTE DE ESQUINA, PERFORADO DE PLATINA Y PERFORADO DE TOL</t>
  </si>
  <si>
    <t>GRUPO # 11.6</t>
  </si>
  <si>
    <t xml:space="preserve">     ACCESORIO DE HORNO TERMICO</t>
  </si>
  <si>
    <t xml:space="preserve">MATRCERIA </t>
  </si>
  <si>
    <t>DMT096</t>
  </si>
  <si>
    <t>DUROMETRO DE PRECISION ENCO MODELO NRS639-2025 SERIE 91/71</t>
  </si>
  <si>
    <t>ACCESORIOS DE FRESADORA/ ACEROS VARIOS</t>
  </si>
  <si>
    <t>DMT095</t>
  </si>
  <si>
    <t xml:space="preserve">ACCESORIOS DE MAQUINARIA  ( 2 KIT DE MANDRINADORAS, 1 DIVISOR CON CONTRAPUNTO, 2 CABEZALES VERTICAL Y ACOPLADO Y 1 JGO PLANOS   </t>
  </si>
  <si>
    <t>DMT097</t>
  </si>
  <si>
    <t>DIVISOR HORIZONTAL DE PRECISION SIN ESPECIFICACION</t>
  </si>
  <si>
    <t>DMT098</t>
  </si>
  <si>
    <t>DIVISOR HORIZONTAL Y VERTICAL DE PRECISION SIN ESPECIFICACION</t>
  </si>
  <si>
    <t>DMT100</t>
  </si>
  <si>
    <t>VERTEX POWER TABLE FEED SISTEMA AUTOMATICO PARA FRESADORA MODELO VPF500Y</t>
  </si>
  <si>
    <t xml:space="preserve">   ACEROS VARIOS</t>
  </si>
  <si>
    <t>LOTE DMT 020</t>
  </si>
  <si>
    <t xml:space="preserve">MATERIAL BRONCE </t>
  </si>
  <si>
    <t>170 KG</t>
  </si>
  <si>
    <t>BUENO</t>
  </si>
  <si>
    <t>LOTE DMT 021</t>
  </si>
  <si>
    <t xml:space="preserve">MATERIAL PLACAS DE ALUMINIO </t>
  </si>
  <si>
    <t>14 KG</t>
  </si>
  <si>
    <t>LOTE DMT 022</t>
  </si>
  <si>
    <t>MATERIAL ACERO PARA TRATAMIENTO TERMICOS</t>
  </si>
  <si>
    <t>233 KG</t>
  </si>
  <si>
    <t>LOTE DMT 023</t>
  </si>
  <si>
    <t xml:space="preserve">MATERIAL DE COBRE </t>
  </si>
  <si>
    <t>38 KG</t>
  </si>
  <si>
    <t>LOTE DMT 024</t>
  </si>
  <si>
    <t>MATERIAL DE ACERO DE EJES DE ACERO VARIOS</t>
  </si>
  <si>
    <t>27 KG</t>
  </si>
  <si>
    <t>LOTE DMT 025</t>
  </si>
  <si>
    <t>PLACAS DE ACERO DULCE NO TRATABLE A36</t>
  </si>
  <si>
    <t>690 KG</t>
  </si>
  <si>
    <t>LOTE DMT 026</t>
  </si>
  <si>
    <t>MATERIAL ACEROS TEMPLADOS</t>
  </si>
  <si>
    <t>430 KG</t>
  </si>
  <si>
    <t xml:space="preserve">TOTALES </t>
  </si>
  <si>
    <r>
      <rPr>
        <b/>
        <sz val="9"/>
        <color rgb="FF000000"/>
        <rFont val="Tahoma"/>
        <family val="2"/>
      </rPr>
      <t>HMQ097</t>
    </r>
    <r>
      <rPr>
        <sz val="9"/>
        <color rgb="FF000000"/>
        <rFont val="Tahoma"/>
        <family val="2"/>
      </rPr>
      <t xml:space="preserve"> herramienta para maquina avalúo $276,85 </t>
    </r>
  </si>
  <si>
    <r>
      <rPr>
        <b/>
        <sz val="9"/>
        <color rgb="FF000000"/>
        <rFont val="Tahoma"/>
        <family val="2"/>
      </rPr>
      <t xml:space="preserve">HMQ098 </t>
    </r>
    <r>
      <rPr>
        <sz val="9"/>
        <color rgb="FF000000"/>
        <rFont val="Tahoma"/>
        <family val="2"/>
      </rPr>
      <t xml:space="preserve">herramienta para maquina avalúo $1.935,13 </t>
    </r>
  </si>
  <si>
    <r>
      <rPr>
        <b/>
        <sz val="9"/>
        <color rgb="FF000000"/>
        <rFont val="Tahoma"/>
        <family val="2"/>
      </rPr>
      <t xml:space="preserve">HMQ099 </t>
    </r>
    <r>
      <rPr>
        <sz val="9"/>
        <color rgb="FF000000"/>
        <rFont val="Tahoma"/>
        <family val="2"/>
      </rPr>
      <t>herramienta para maquina avalúo $2.997,33</t>
    </r>
  </si>
  <si>
    <r>
      <rPr>
        <b/>
        <sz val="9"/>
        <color rgb="FF000000"/>
        <rFont val="Tahoma"/>
        <family val="2"/>
      </rPr>
      <t xml:space="preserve">HMQ100 </t>
    </r>
    <r>
      <rPr>
        <sz val="9"/>
        <color rgb="FF000000"/>
        <rFont val="Tahoma"/>
        <family val="2"/>
      </rPr>
      <t>herramienta para maquina avalúo</t>
    </r>
    <r>
      <rPr>
        <b/>
        <sz val="9"/>
        <color rgb="FF000000"/>
        <rFont val="Tahoma"/>
        <family val="2"/>
      </rPr>
      <t xml:space="preserve"> </t>
    </r>
    <r>
      <rPr>
        <sz val="9"/>
        <color rgb="FF000000"/>
        <rFont val="Tahoma"/>
        <family val="2"/>
      </rPr>
      <t>$910,95</t>
    </r>
  </si>
  <si>
    <r>
      <rPr>
        <b/>
        <sz val="10"/>
        <color rgb="FF000000"/>
        <rFont val="Calibri"/>
        <family val="2"/>
      </rPr>
      <t xml:space="preserve">HMQ107 </t>
    </r>
    <r>
      <rPr>
        <sz val="10"/>
        <color rgb="FF000000"/>
        <rFont val="Calibri"/>
        <family val="2"/>
      </rPr>
      <t>herramienta para maquina avalúo $1.356,00</t>
    </r>
  </si>
  <si>
    <r>
      <rPr>
        <b/>
        <sz val="9"/>
        <color rgb="FF000000"/>
        <rFont val="Tahoma"/>
        <family val="2"/>
      </rPr>
      <t>HMQ104</t>
    </r>
    <r>
      <rPr>
        <sz val="9"/>
        <color rgb="FF000000"/>
        <rFont val="Tahoma"/>
        <family val="2"/>
      </rPr>
      <t xml:space="preserve"> herramienta para maquina avalúo $289,34 / DMT096 durometro avaluo $30,79</t>
    </r>
  </si>
  <si>
    <t>NUEVO VALOR MINIMO DE REMATE CON DESCUENTO DEL 25%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</si>
</sst>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[$$-300A]\ #,##0.00"/>
  </numFmts>
  <fonts count="36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rgb="FF00B050"/>
      <name val="Calibri"/>
      <family val="2"/>
    </font>
    <font>
      <sz val="12"/>
      <color rgb="FF00B050"/>
      <name val="Calibri"/>
      <family val="2"/>
    </font>
    <font>
      <b/>
      <sz val="20"/>
      <name val="Calibri"/>
      <family val="2"/>
    </font>
    <font>
      <b/>
      <sz val="20"/>
      <color rgb="FF00B050"/>
      <name val="Calibri"/>
      <family val="2"/>
    </font>
    <font>
      <b/>
      <sz val="9"/>
      <name val="Tahoma"/>
      <family val="2"/>
    </font>
    <font>
      <b/>
      <sz val="9"/>
      <color rgb="FFFF0000"/>
      <name val="Tahoma"/>
      <family val="2"/>
    </font>
    <font>
      <b/>
      <sz val="12"/>
      <color rgb="FFFF0000"/>
      <name val="Calibri"/>
      <family val="2"/>
    </font>
    <font>
      <b/>
      <sz val="14"/>
      <name val="Calibri"/>
      <family val="2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Calibri"/>
      <family val="2"/>
    </font>
    <font>
      <b/>
      <sz val="9"/>
      <color rgb="FF000000"/>
      <name val="Tahoma"/>
      <family val="2"/>
    </font>
    <font>
      <b/>
      <sz val="10"/>
      <color rgb="FF000000"/>
      <name val="Tahoma"/>
      <family val="2"/>
    </font>
    <font>
      <sz val="6"/>
      <color rgb="FF000000"/>
      <name val="Tahoma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Tahoma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Tahoma"/>
      <family val="2"/>
    </font>
    <font>
      <b/>
      <sz val="11"/>
      <color rgb="FF000000"/>
      <name val="Tahoma"/>
      <family val="2"/>
    </font>
    <font>
      <b/>
      <i/>
      <sz val="10"/>
      <color rgb="FF000000"/>
      <name val="Tahoma"/>
      <family val="2"/>
    </font>
    <font>
      <sz val="14"/>
      <color rgb="FF000000"/>
      <name val="Calibri"/>
      <family val="2"/>
    </font>
    <font>
      <b/>
      <sz val="12"/>
      <color theme="1"/>
      <name val="Calibri"/>
      <family val="2"/>
    </font>
    <font>
      <strike/>
      <sz val="9"/>
      <color rgb="FF000000"/>
      <name val="Tahoma"/>
      <family val="2"/>
    </font>
    <font>
      <b/>
      <strike/>
      <sz val="12"/>
      <color rgb="FF000000"/>
      <name val="Calibri"/>
      <family val="2"/>
    </font>
    <font>
      <b/>
      <strike/>
      <sz val="9"/>
      <name val="Tahoma"/>
      <family val="2"/>
    </font>
    <font>
      <b/>
      <strike/>
      <sz val="12"/>
      <name val="Calibri"/>
      <family val="2"/>
    </font>
    <font>
      <b/>
      <sz val="14"/>
      <color theme="1"/>
      <name val="Calibri"/>
      <family val="2"/>
    </font>
    <font>
      <b/>
      <strike/>
      <sz val="9"/>
      <color rgb="FF000000"/>
      <name val="Tahoma"/>
      <family val="2"/>
    </font>
    <font>
      <b/>
      <strike/>
      <sz val="14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B4BAC3"/>
        <bgColor auto="1"/>
      </patternFill>
    </fill>
    <fill>
      <patternFill patternType="solid">
        <fgColor rgb="FFD9E2F3"/>
        <bgColor auto="1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auto="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0000"/>
        <bgColor auto="1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rgb="FF00FF00"/>
      </patternFill>
    </fill>
    <fill>
      <patternFill patternType="solid">
        <fgColor rgb="FFFF0000"/>
        <bgColor rgb="FF00FF00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10" fillId="3" borderId="0" xfId="0" applyFont="1" applyFill="1" applyAlignment="1">
      <alignment horizontal="center" vertical="center" wrapText="1"/>
    </xf>
    <xf numFmtId="49" fontId="10" fillId="3" borderId="0" xfId="0" applyNumberFormat="1" applyFont="1" applyFill="1" applyAlignment="1">
      <alignment horizontal="center" vertical="center" wrapText="1"/>
    </xf>
    <xf numFmtId="49" fontId="10" fillId="3" borderId="0" xfId="0" applyNumberFormat="1" applyFont="1" applyFill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1" fontId="10" fillId="3" borderId="0" xfId="0" applyNumberFormat="1" applyFont="1" applyFill="1" applyAlignment="1">
      <alignment horizontal="center" vertical="center"/>
    </xf>
    <xf numFmtId="0" fontId="12" fillId="0" borderId="0" xfId="0" applyFont="1"/>
    <xf numFmtId="49" fontId="13" fillId="4" borderId="2" xfId="0" applyNumberFormat="1" applyFont="1" applyFill="1" applyBorder="1" applyAlignment="1">
      <alignment horizontal="center" vertical="center" wrapText="1"/>
    </xf>
    <xf numFmtId="49" fontId="13" fillId="4" borderId="3" xfId="0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49" fontId="13" fillId="4" borderId="4" xfId="0" applyNumberFormat="1" applyFont="1" applyFill="1" applyBorder="1" applyAlignment="1">
      <alignment horizontal="center" vertical="center" wrapText="1"/>
    </xf>
    <xf numFmtId="49" fontId="14" fillId="5" borderId="30" xfId="0" applyNumberFormat="1" applyFont="1" applyFill="1" applyBorder="1" applyAlignment="1">
      <alignment horizontal="center" vertical="center" wrapText="1"/>
    </xf>
    <xf numFmtId="164" fontId="10" fillId="2" borderId="30" xfId="0" applyNumberFormat="1" applyFont="1" applyFill="1" applyBorder="1" applyAlignment="1">
      <alignment horizontal="center" vertical="center"/>
    </xf>
    <xf numFmtId="49" fontId="16" fillId="5" borderId="30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49" fontId="10" fillId="3" borderId="8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49" fontId="10" fillId="3" borderId="8" xfId="0" applyNumberFormat="1" applyFont="1" applyFill="1" applyBorder="1" applyAlignment="1">
      <alignment horizontal="left" vertical="center" wrapText="1"/>
    </xf>
    <xf numFmtId="49" fontId="10" fillId="3" borderId="8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12" fillId="3" borderId="11" xfId="0" applyFont="1" applyFill="1" applyBorder="1"/>
    <xf numFmtId="0" fontId="7" fillId="3" borderId="12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center" vertical="center" wrapText="1"/>
    </xf>
    <xf numFmtId="0" fontId="12" fillId="0" borderId="5" xfId="0" applyFont="1" applyBorder="1"/>
    <xf numFmtId="0" fontId="20" fillId="2" borderId="6" xfId="0" applyFont="1" applyFill="1" applyBorder="1" applyAlignment="1">
      <alignment vertical="center"/>
    </xf>
    <xf numFmtId="0" fontId="12" fillId="0" borderId="6" xfId="0" applyFont="1" applyBorder="1"/>
    <xf numFmtId="0" fontId="12" fillId="2" borderId="6" xfId="0" applyFont="1" applyFill="1" applyBorder="1" applyAlignment="1">
      <alignment vertical="center"/>
    </xf>
    <xf numFmtId="0" fontId="21" fillId="0" borderId="6" xfId="0" applyFont="1" applyBorder="1"/>
    <xf numFmtId="0" fontId="22" fillId="0" borderId="6" xfId="0" applyFont="1" applyBorder="1" applyAlignment="1">
      <alignment horizontal="right"/>
    </xf>
    <xf numFmtId="49" fontId="14" fillId="4" borderId="5" xfId="0" applyNumberFormat="1" applyFont="1" applyFill="1" applyBorder="1" applyAlignment="1">
      <alignment horizontal="center" vertical="center" wrapText="1"/>
    </xf>
    <xf numFmtId="49" fontId="14" fillId="4" borderId="6" xfId="0" applyNumberFormat="1" applyFont="1" applyFill="1" applyBorder="1" applyAlignment="1">
      <alignment horizontal="center" vertical="center" wrapText="1"/>
    </xf>
    <xf numFmtId="49" fontId="23" fillId="4" borderId="6" xfId="0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/>
    </xf>
    <xf numFmtId="49" fontId="10" fillId="5" borderId="6" xfId="0" applyNumberFormat="1" applyFont="1" applyFill="1" applyBorder="1" applyAlignment="1">
      <alignment horizontal="center" vertical="center"/>
    </xf>
    <xf numFmtId="49" fontId="10" fillId="5" borderId="6" xfId="0" applyNumberFormat="1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center" vertical="center"/>
    </xf>
    <xf numFmtId="49" fontId="24" fillId="5" borderId="6" xfId="0" applyNumberFormat="1" applyFont="1" applyFill="1" applyBorder="1" applyAlignment="1">
      <alignment horizontal="center" vertical="center"/>
    </xf>
    <xf numFmtId="164" fontId="10" fillId="5" borderId="6" xfId="0" applyNumberFormat="1" applyFont="1" applyFill="1" applyBorder="1" applyAlignment="1">
      <alignment horizontal="center" vertical="center"/>
    </xf>
    <xf numFmtId="164" fontId="24" fillId="5" borderId="6" xfId="0" applyNumberFormat="1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left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24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49" fontId="10" fillId="5" borderId="9" xfId="0" applyNumberFormat="1" applyFont="1" applyFill="1" applyBorder="1" applyAlignment="1">
      <alignment horizontal="left" vertical="center"/>
    </xf>
    <xf numFmtId="49" fontId="10" fillId="5" borderId="9" xfId="0" applyNumberFormat="1" applyFont="1" applyFill="1" applyBorder="1" applyAlignment="1">
      <alignment horizontal="center" vertical="center"/>
    </xf>
    <xf numFmtId="49" fontId="24" fillId="5" borderId="9" xfId="0" applyNumberFormat="1" applyFont="1" applyFill="1" applyBorder="1" applyAlignment="1">
      <alignment horizontal="center" vertical="center"/>
    </xf>
    <xf numFmtId="164" fontId="10" fillId="5" borderId="9" xfId="0" applyNumberFormat="1" applyFont="1" applyFill="1" applyBorder="1" applyAlignment="1">
      <alignment horizontal="center" vertical="center"/>
    </xf>
    <xf numFmtId="164" fontId="24" fillId="5" borderId="9" xfId="0" applyNumberFormat="1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12" fillId="0" borderId="19" xfId="0" applyFont="1" applyBorder="1"/>
    <xf numFmtId="0" fontId="12" fillId="2" borderId="8" xfId="0" applyFont="1" applyFill="1" applyBorder="1"/>
    <xf numFmtId="0" fontId="12" fillId="0" borderId="8" xfId="0" applyFont="1" applyBorder="1" applyAlignment="1">
      <alignment horizontal="left"/>
    </xf>
    <xf numFmtId="49" fontId="12" fillId="2" borderId="8" xfId="0" applyNumberFormat="1" applyFont="1" applyFill="1" applyBorder="1"/>
    <xf numFmtId="0" fontId="12" fillId="0" borderId="8" xfId="0" applyFont="1" applyBorder="1"/>
    <xf numFmtId="0" fontId="12" fillId="0" borderId="10" xfId="0" applyFont="1" applyBorder="1"/>
    <xf numFmtId="0" fontId="12" fillId="2" borderId="10" xfId="0" applyFont="1" applyFill="1" applyBorder="1"/>
    <xf numFmtId="0" fontId="12" fillId="0" borderId="11" xfId="0" applyFont="1" applyBorder="1" applyAlignment="1">
      <alignment horizontal="left"/>
    </xf>
    <xf numFmtId="0" fontId="12" fillId="2" borderId="11" xfId="0" applyFont="1" applyFill="1" applyBorder="1"/>
    <xf numFmtId="49" fontId="12" fillId="2" borderId="11" xfId="0" applyNumberFormat="1" applyFont="1" applyFill="1" applyBorder="1"/>
    <xf numFmtId="49" fontId="12" fillId="3" borderId="11" xfId="0" applyNumberFormat="1" applyFont="1" applyFill="1" applyBorder="1" applyAlignment="1">
      <alignment vertical="center"/>
    </xf>
    <xf numFmtId="164" fontId="12" fillId="3" borderId="11" xfId="0" applyNumberFormat="1" applyFont="1" applyFill="1" applyBorder="1" applyAlignment="1">
      <alignment horizontal="center" vertical="center"/>
    </xf>
    <xf numFmtId="0" fontId="12" fillId="0" borderId="11" xfId="0" applyFont="1" applyBorder="1"/>
    <xf numFmtId="0" fontId="12" fillId="0" borderId="12" xfId="0" applyFont="1" applyBorder="1"/>
    <xf numFmtId="49" fontId="12" fillId="0" borderId="0" xfId="0" applyNumberFormat="1" applyFont="1"/>
    <xf numFmtId="49" fontId="12" fillId="0" borderId="0" xfId="0" applyNumberFormat="1" applyFont="1" applyAlignment="1">
      <alignment vertical="center"/>
    </xf>
    <xf numFmtId="164" fontId="12" fillId="0" borderId="0" xfId="0" applyNumberFormat="1" applyFont="1" applyAlignment="1">
      <alignment horizontal="center" vertical="center"/>
    </xf>
    <xf numFmtId="49" fontId="19" fillId="2" borderId="6" xfId="0" applyNumberFormat="1" applyFont="1" applyFill="1" applyBorder="1" applyAlignment="1">
      <alignment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vertical="center"/>
    </xf>
    <xf numFmtId="0" fontId="24" fillId="5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12" fillId="0" borderId="21" xfId="0" applyFont="1" applyBorder="1"/>
    <xf numFmtId="0" fontId="12" fillId="2" borderId="10" xfId="0" applyFont="1" applyFill="1" applyBorder="1" applyAlignment="1">
      <alignment vertical="center"/>
    </xf>
    <xf numFmtId="0" fontId="19" fillId="0" borderId="6" xfId="0" applyFont="1" applyBorder="1" applyAlignment="1">
      <alignment horizontal="center" vertical="center" wrapText="1"/>
    </xf>
    <xf numFmtId="49" fontId="24" fillId="5" borderId="6" xfId="0" applyNumberFormat="1" applyFont="1" applyFill="1" applyBorder="1" applyAlignment="1">
      <alignment horizontal="left" vertical="center"/>
    </xf>
    <xf numFmtId="49" fontId="24" fillId="2" borderId="6" xfId="0" applyNumberFormat="1" applyFont="1" applyFill="1" applyBorder="1" applyAlignment="1">
      <alignment horizontal="left" vertical="center"/>
    </xf>
    <xf numFmtId="49" fontId="24" fillId="5" borderId="9" xfId="0" applyNumberFormat="1" applyFont="1" applyFill="1" applyBorder="1" applyAlignment="1">
      <alignment horizontal="left" vertical="center"/>
    </xf>
    <xf numFmtId="0" fontId="12" fillId="2" borderId="11" xfId="0" applyFont="1" applyFill="1" applyBorder="1" applyAlignment="1">
      <alignment vertical="center"/>
    </xf>
    <xf numFmtId="49" fontId="16" fillId="5" borderId="9" xfId="0" applyNumberFormat="1" applyFont="1" applyFill="1" applyBorder="1" applyAlignment="1">
      <alignment horizontal="center" vertical="center"/>
    </xf>
    <xf numFmtId="49" fontId="17" fillId="5" borderId="9" xfId="0" applyNumberFormat="1" applyFont="1" applyFill="1" applyBorder="1" applyAlignment="1">
      <alignment horizontal="left" vertical="center" wrapText="1"/>
    </xf>
    <xf numFmtId="49" fontId="17" fillId="5" borderId="9" xfId="0" applyNumberFormat="1" applyFont="1" applyFill="1" applyBorder="1" applyAlignment="1">
      <alignment horizontal="center" vertical="center"/>
    </xf>
    <xf numFmtId="3" fontId="11" fillId="0" borderId="26" xfId="0" applyNumberFormat="1" applyFont="1" applyBorder="1" applyAlignment="1">
      <alignment horizontal="left" vertical="center"/>
    </xf>
    <xf numFmtId="0" fontId="19" fillId="2" borderId="27" xfId="0" applyFont="1" applyFill="1" applyBorder="1" applyAlignment="1">
      <alignment vertical="center"/>
    </xf>
    <xf numFmtId="49" fontId="25" fillId="0" borderId="27" xfId="0" applyNumberFormat="1" applyFont="1" applyBorder="1" applyAlignment="1">
      <alignment horizontal="left" vertical="center" wrapText="1"/>
    </xf>
    <xf numFmtId="49" fontId="11" fillId="0" borderId="27" xfId="0" applyNumberFormat="1" applyFont="1" applyBorder="1" applyAlignment="1">
      <alignment horizontal="left" vertical="center" wrapText="1"/>
    </xf>
    <xf numFmtId="0" fontId="24" fillId="0" borderId="27" xfId="0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49" fontId="26" fillId="4" borderId="5" xfId="0" applyNumberFormat="1" applyFont="1" applyFill="1" applyBorder="1" applyAlignment="1">
      <alignment horizontal="center" vertical="center" wrapText="1"/>
    </xf>
    <xf numFmtId="164" fontId="24" fillId="3" borderId="9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49" fontId="24" fillId="3" borderId="11" xfId="0" applyNumberFormat="1" applyFont="1" applyFill="1" applyBorder="1" applyAlignment="1">
      <alignment horizontal="center" vertical="center"/>
    </xf>
    <xf numFmtId="49" fontId="24" fillId="2" borderId="11" xfId="0" applyNumberFormat="1" applyFont="1" applyFill="1" applyBorder="1" applyAlignment="1">
      <alignment horizontal="left" vertical="center" wrapText="1"/>
    </xf>
    <xf numFmtId="49" fontId="24" fillId="2" borderId="11" xfId="0" applyNumberFormat="1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3" fontId="10" fillId="2" borderId="26" xfId="0" applyNumberFormat="1" applyFont="1" applyFill="1" applyBorder="1" applyAlignment="1">
      <alignment horizontal="center" vertical="center"/>
    </xf>
    <xf numFmtId="49" fontId="25" fillId="2" borderId="27" xfId="0" applyNumberFormat="1" applyFont="1" applyFill="1" applyBorder="1" applyAlignment="1">
      <alignment horizontal="left" vertical="center"/>
    </xf>
    <xf numFmtId="0" fontId="24" fillId="2" borderId="27" xfId="0" applyFont="1" applyFill="1" applyBorder="1" applyAlignment="1">
      <alignment horizontal="center" vertical="center"/>
    </xf>
    <xf numFmtId="49" fontId="24" fillId="2" borderId="27" xfId="0" applyNumberFormat="1" applyFont="1" applyFill="1" applyBorder="1" applyAlignment="1">
      <alignment horizontal="center" vertical="center"/>
    </xf>
    <xf numFmtId="164" fontId="10" fillId="2" borderId="27" xfId="0" applyNumberFormat="1" applyFont="1" applyFill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left" vertical="center" wrapText="1"/>
    </xf>
    <xf numFmtId="0" fontId="24" fillId="0" borderId="6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3" fontId="10" fillId="3" borderId="10" xfId="0" applyNumberFormat="1" applyFont="1" applyFill="1" applyBorder="1" applyAlignment="1">
      <alignment vertical="center"/>
    </xf>
    <xf numFmtId="3" fontId="10" fillId="3" borderId="11" xfId="0" applyNumberFormat="1" applyFont="1" applyFill="1" applyBorder="1" applyAlignment="1">
      <alignment vertical="center"/>
    </xf>
    <xf numFmtId="3" fontId="10" fillId="3" borderId="0" xfId="0" applyNumberFormat="1" applyFont="1" applyFill="1" applyAlignment="1">
      <alignment horizontal="center" vertical="center"/>
    </xf>
    <xf numFmtId="164" fontId="19" fillId="3" borderId="0" xfId="0" applyNumberFormat="1" applyFont="1" applyFill="1" applyAlignment="1">
      <alignment horizontal="center" vertical="center"/>
    </xf>
    <xf numFmtId="164" fontId="13" fillId="3" borderId="0" xfId="0" applyNumberFormat="1" applyFont="1" applyFill="1" applyAlignment="1">
      <alignment horizontal="center" vertical="center"/>
    </xf>
    <xf numFmtId="0" fontId="12" fillId="3" borderId="0" xfId="0" applyFont="1" applyFill="1"/>
    <xf numFmtId="164" fontId="12" fillId="0" borderId="0" xfId="0" applyNumberFormat="1" applyFont="1"/>
    <xf numFmtId="0" fontId="10" fillId="7" borderId="28" xfId="0" applyFont="1" applyFill="1" applyBorder="1" applyAlignment="1">
      <alignment horizontal="center" vertical="center"/>
    </xf>
    <xf numFmtId="49" fontId="10" fillId="7" borderId="29" xfId="0" applyNumberFormat="1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49" fontId="10" fillId="7" borderId="29" xfId="0" applyNumberFormat="1" applyFont="1" applyFill="1" applyBorder="1" applyAlignment="1">
      <alignment horizontal="left" vertical="center" wrapText="1"/>
    </xf>
    <xf numFmtId="0" fontId="10" fillId="7" borderId="29" xfId="0" applyFont="1" applyFill="1" applyBorder="1" applyAlignment="1">
      <alignment horizontal="center" vertical="center"/>
    </xf>
    <xf numFmtId="49" fontId="10" fillId="7" borderId="29" xfId="0" applyNumberFormat="1" applyFont="1" applyFill="1" applyBorder="1" applyAlignment="1">
      <alignment horizontal="center" vertical="center"/>
    </xf>
    <xf numFmtId="164" fontId="10" fillId="7" borderId="29" xfId="0" applyNumberFormat="1" applyFont="1" applyFill="1" applyBorder="1" applyAlignment="1">
      <alignment horizontal="center" vertical="center"/>
    </xf>
    <xf numFmtId="1" fontId="10" fillId="7" borderId="29" xfId="0" applyNumberFormat="1" applyFont="1" applyFill="1" applyBorder="1" applyAlignment="1">
      <alignment horizontal="center" vertical="center"/>
    </xf>
    <xf numFmtId="49" fontId="15" fillId="7" borderId="29" xfId="0" applyNumberFormat="1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/>
    </xf>
    <xf numFmtId="49" fontId="10" fillId="6" borderId="6" xfId="0" applyNumberFormat="1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49" fontId="10" fillId="6" borderId="6" xfId="0" applyNumberFormat="1" applyFont="1" applyFill="1" applyBorder="1" applyAlignment="1">
      <alignment horizontal="left" vertical="center" wrapText="1"/>
    </xf>
    <xf numFmtId="49" fontId="10" fillId="6" borderId="6" xfId="0" applyNumberFormat="1" applyFont="1" applyFill="1" applyBorder="1" applyAlignment="1">
      <alignment horizontal="center" vertical="center"/>
    </xf>
    <xf numFmtId="164" fontId="10" fillId="6" borderId="6" xfId="0" applyNumberFormat="1" applyFont="1" applyFill="1" applyBorder="1" applyAlignment="1">
      <alignment horizontal="center" vertical="center"/>
    </xf>
    <xf numFmtId="1" fontId="10" fillId="6" borderId="6" xfId="0" applyNumberFormat="1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vertical="center"/>
    </xf>
    <xf numFmtId="164" fontId="6" fillId="8" borderId="8" xfId="0" applyNumberFormat="1" applyFont="1" applyFill="1" applyBorder="1" applyAlignment="1">
      <alignment vertical="center"/>
    </xf>
    <xf numFmtId="1" fontId="6" fillId="8" borderId="8" xfId="0" applyNumberFormat="1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49" fontId="19" fillId="8" borderId="8" xfId="0" applyNumberFormat="1" applyFont="1" applyFill="1" applyBorder="1" applyAlignment="1">
      <alignment vertical="center"/>
    </xf>
    <xf numFmtId="164" fontId="19" fillId="8" borderId="8" xfId="0" applyNumberFormat="1" applyFont="1" applyFill="1" applyBorder="1" applyAlignment="1">
      <alignment horizontal="center" vertical="center"/>
    </xf>
    <xf numFmtId="0" fontId="19" fillId="8" borderId="8" xfId="0" applyFont="1" applyFill="1" applyBorder="1"/>
    <xf numFmtId="49" fontId="19" fillId="8" borderId="11" xfId="0" applyNumberFormat="1" applyFont="1" applyFill="1" applyBorder="1" applyAlignment="1">
      <alignment vertical="center"/>
    </xf>
    <xf numFmtId="164" fontId="19" fillId="8" borderId="11" xfId="0" applyNumberFormat="1" applyFont="1" applyFill="1" applyBorder="1" applyAlignment="1">
      <alignment horizontal="center" vertical="center"/>
    </xf>
    <xf numFmtId="0" fontId="19" fillId="8" borderId="11" xfId="0" applyFont="1" applyFill="1" applyBorder="1"/>
    <xf numFmtId="49" fontId="1" fillId="8" borderId="11" xfId="0" applyNumberFormat="1" applyFont="1" applyFill="1" applyBorder="1" applyAlignment="1">
      <alignment vertical="center"/>
    </xf>
    <xf numFmtId="164" fontId="1" fillId="8" borderId="11" xfId="0" applyNumberFormat="1" applyFont="1" applyFill="1" applyBorder="1" applyAlignment="1">
      <alignment horizontal="center" vertical="center"/>
    </xf>
    <xf numFmtId="0" fontId="1" fillId="8" borderId="11" xfId="0" applyFont="1" applyFill="1" applyBorder="1"/>
    <xf numFmtId="0" fontId="19" fillId="8" borderId="11" xfId="0" applyFont="1" applyFill="1" applyBorder="1" applyAlignment="1">
      <alignment horizontal="center" vertical="center"/>
    </xf>
    <xf numFmtId="3" fontId="13" fillId="8" borderId="11" xfId="0" applyNumberFormat="1" applyFont="1" applyFill="1" applyBorder="1" applyAlignment="1">
      <alignment vertical="center"/>
    </xf>
    <xf numFmtId="0" fontId="27" fillId="8" borderId="31" xfId="0" applyFont="1" applyFill="1" applyBorder="1"/>
    <xf numFmtId="164" fontId="9" fillId="8" borderId="32" xfId="0" applyNumberFormat="1" applyFont="1" applyFill="1" applyBorder="1" applyAlignment="1">
      <alignment horizontal="center" vertical="center" wrapText="1"/>
    </xf>
    <xf numFmtId="3" fontId="10" fillId="9" borderId="0" xfId="0" applyNumberFormat="1" applyFont="1" applyFill="1" applyAlignment="1">
      <alignment horizontal="center" vertical="center"/>
    </xf>
    <xf numFmtId="0" fontId="10" fillId="10" borderId="28" xfId="0" applyFont="1" applyFill="1" applyBorder="1" applyAlignment="1">
      <alignment horizontal="center" vertical="center"/>
    </xf>
    <xf numFmtId="49" fontId="10" fillId="10" borderId="29" xfId="0" applyNumberFormat="1" applyFont="1" applyFill="1" applyBorder="1" applyAlignment="1">
      <alignment horizontal="center" vertical="center" wrapText="1"/>
    </xf>
    <xf numFmtId="0" fontId="10" fillId="10" borderId="29" xfId="0" applyFont="1" applyFill="1" applyBorder="1" applyAlignment="1">
      <alignment horizontal="center" vertical="center" wrapText="1"/>
    </xf>
    <xf numFmtId="49" fontId="10" fillId="10" borderId="29" xfId="0" applyNumberFormat="1" applyFont="1" applyFill="1" applyBorder="1" applyAlignment="1">
      <alignment horizontal="left" vertical="center" wrapText="1"/>
    </xf>
    <xf numFmtId="49" fontId="10" fillId="10" borderId="29" xfId="0" applyNumberFormat="1" applyFont="1" applyFill="1" applyBorder="1" applyAlignment="1">
      <alignment horizontal="center" vertical="center"/>
    </xf>
    <xf numFmtId="164" fontId="10" fillId="10" borderId="29" xfId="0" applyNumberFormat="1" applyFont="1" applyFill="1" applyBorder="1" applyAlignment="1">
      <alignment horizontal="center" vertical="center"/>
    </xf>
    <xf numFmtId="1" fontId="10" fillId="10" borderId="29" xfId="0" applyNumberFormat="1" applyFont="1" applyFill="1" applyBorder="1" applyAlignment="1">
      <alignment horizontal="center" vertical="center"/>
    </xf>
    <xf numFmtId="0" fontId="10" fillId="10" borderId="29" xfId="0" applyFont="1" applyFill="1" applyBorder="1" applyAlignment="1">
      <alignment horizontal="center" vertical="center"/>
    </xf>
    <xf numFmtId="49" fontId="14" fillId="10" borderId="30" xfId="0" applyNumberFormat="1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/>
    </xf>
    <xf numFmtId="49" fontId="10" fillId="11" borderId="6" xfId="0" applyNumberFormat="1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 wrapText="1"/>
    </xf>
    <xf numFmtId="49" fontId="10" fillId="11" borderId="6" xfId="0" applyNumberFormat="1" applyFont="1" applyFill="1" applyBorder="1" applyAlignment="1">
      <alignment horizontal="left" vertical="center" wrapText="1"/>
    </xf>
    <xf numFmtId="49" fontId="10" fillId="11" borderId="6" xfId="0" applyNumberFormat="1" applyFont="1" applyFill="1" applyBorder="1" applyAlignment="1">
      <alignment horizontal="center" vertical="center"/>
    </xf>
    <xf numFmtId="164" fontId="10" fillId="11" borderId="6" xfId="0" applyNumberFormat="1" applyFont="1" applyFill="1" applyBorder="1" applyAlignment="1">
      <alignment horizontal="center" vertical="center"/>
    </xf>
    <xf numFmtId="1" fontId="10" fillId="11" borderId="6" xfId="0" applyNumberFormat="1" applyFont="1" applyFill="1" applyBorder="1" applyAlignment="1">
      <alignment horizontal="center" vertical="center"/>
    </xf>
    <xf numFmtId="0" fontId="10" fillId="11" borderId="6" xfId="0" applyFont="1" applyFill="1" applyBorder="1" applyAlignment="1">
      <alignment horizontal="center" vertical="center"/>
    </xf>
    <xf numFmtId="49" fontId="18" fillId="10" borderId="29" xfId="0" applyNumberFormat="1" applyFont="1" applyFill="1" applyBorder="1" applyAlignment="1">
      <alignment horizontal="left" vertical="center" wrapText="1"/>
    </xf>
    <xf numFmtId="49" fontId="16" fillId="10" borderId="30" xfId="0" applyNumberFormat="1" applyFont="1" applyFill="1" applyBorder="1" applyAlignment="1">
      <alignment horizontal="center" vertical="center" wrapText="1"/>
    </xf>
    <xf numFmtId="3" fontId="10" fillId="12" borderId="18" xfId="0" applyNumberFormat="1" applyFont="1" applyFill="1" applyBorder="1" applyAlignment="1">
      <alignment horizontal="center" vertical="center"/>
    </xf>
    <xf numFmtId="49" fontId="24" fillId="11" borderId="9" xfId="0" applyNumberFormat="1" applyFont="1" applyFill="1" applyBorder="1" applyAlignment="1">
      <alignment horizontal="center" vertical="center"/>
    </xf>
    <xf numFmtId="49" fontId="24" fillId="12" borderId="9" xfId="0" applyNumberFormat="1" applyFont="1" applyFill="1" applyBorder="1" applyAlignment="1">
      <alignment horizontal="left" vertical="center" wrapText="1"/>
    </xf>
    <xf numFmtId="49" fontId="24" fillId="12" borderId="9" xfId="0" applyNumberFormat="1" applyFont="1" applyFill="1" applyBorder="1" applyAlignment="1">
      <alignment horizontal="center" vertical="center"/>
    </xf>
    <xf numFmtId="0" fontId="24" fillId="12" borderId="9" xfId="0" applyFont="1" applyFill="1" applyBorder="1" applyAlignment="1">
      <alignment horizontal="center" vertical="center"/>
    </xf>
    <xf numFmtId="164" fontId="10" fillId="12" borderId="9" xfId="0" applyNumberFormat="1" applyFont="1" applyFill="1" applyBorder="1" applyAlignment="1">
      <alignment horizontal="center" vertical="center"/>
    </xf>
    <xf numFmtId="164" fontId="24" fillId="11" borderId="9" xfId="0" applyNumberFormat="1" applyFont="1" applyFill="1" applyBorder="1" applyAlignment="1">
      <alignment horizontal="center" vertical="center"/>
    </xf>
    <xf numFmtId="3" fontId="10" fillId="12" borderId="5" xfId="0" applyNumberFormat="1" applyFont="1" applyFill="1" applyBorder="1" applyAlignment="1">
      <alignment horizontal="center" vertical="center"/>
    </xf>
    <xf numFmtId="49" fontId="24" fillId="11" borderId="6" xfId="0" applyNumberFormat="1" applyFont="1" applyFill="1" applyBorder="1" applyAlignment="1">
      <alignment horizontal="center" vertical="center"/>
    </xf>
    <xf numFmtId="49" fontId="24" fillId="12" borderId="6" xfId="0" applyNumberFormat="1" applyFont="1" applyFill="1" applyBorder="1" applyAlignment="1">
      <alignment horizontal="left" vertical="center" wrapText="1"/>
    </xf>
    <xf numFmtId="49" fontId="24" fillId="12" borderId="6" xfId="0" applyNumberFormat="1" applyFont="1" applyFill="1" applyBorder="1" applyAlignment="1">
      <alignment horizontal="center" vertical="center"/>
    </xf>
    <xf numFmtId="0" fontId="24" fillId="12" borderId="6" xfId="0" applyFont="1" applyFill="1" applyBorder="1" applyAlignment="1">
      <alignment horizontal="center" vertical="center"/>
    </xf>
    <xf numFmtId="164" fontId="10" fillId="12" borderId="6" xfId="0" applyNumberFormat="1" applyFont="1" applyFill="1" applyBorder="1" applyAlignment="1">
      <alignment horizontal="center" vertical="center"/>
    </xf>
    <xf numFmtId="164" fontId="24" fillId="12" borderId="9" xfId="0" applyNumberFormat="1" applyFont="1" applyFill="1" applyBorder="1" applyAlignment="1">
      <alignment horizontal="center" vertical="center"/>
    </xf>
    <xf numFmtId="3" fontId="10" fillId="10" borderId="5" xfId="0" applyNumberFormat="1" applyFont="1" applyFill="1" applyBorder="1" applyAlignment="1">
      <alignment horizontal="center" vertical="center"/>
    </xf>
    <xf numFmtId="0" fontId="24" fillId="10" borderId="5" xfId="0" applyFont="1" applyFill="1" applyBorder="1" applyAlignment="1">
      <alignment horizontal="center" vertical="center"/>
    </xf>
    <xf numFmtId="49" fontId="24" fillId="10" borderId="6" xfId="0" applyNumberFormat="1" applyFont="1" applyFill="1" applyBorder="1" applyAlignment="1">
      <alignment horizontal="center" vertical="center"/>
    </xf>
    <xf numFmtId="49" fontId="10" fillId="10" borderId="6" xfId="0" applyNumberFormat="1" applyFont="1" applyFill="1" applyBorder="1" applyAlignment="1">
      <alignment horizontal="left" vertical="center"/>
    </xf>
    <xf numFmtId="0" fontId="24" fillId="10" borderId="6" xfId="0" applyFont="1" applyFill="1" applyBorder="1" applyAlignment="1">
      <alignment horizontal="center" vertical="center"/>
    </xf>
    <xf numFmtId="164" fontId="10" fillId="10" borderId="6" xfId="0" applyNumberFormat="1" applyFont="1" applyFill="1" applyBorder="1" applyAlignment="1">
      <alignment horizontal="center" vertical="center"/>
    </xf>
    <xf numFmtId="164" fontId="24" fillId="10" borderId="9" xfId="0" applyNumberFormat="1" applyFont="1" applyFill="1" applyBorder="1" applyAlignment="1">
      <alignment horizontal="center" vertical="center"/>
    </xf>
    <xf numFmtId="0" fontId="24" fillId="10" borderId="18" xfId="0" applyFont="1" applyFill="1" applyBorder="1" applyAlignment="1">
      <alignment horizontal="center" vertical="center"/>
    </xf>
    <xf numFmtId="0" fontId="24" fillId="10" borderId="9" xfId="0" applyFont="1" applyFill="1" applyBorder="1" applyAlignment="1">
      <alignment horizontal="center" vertical="center"/>
    </xf>
    <xf numFmtId="49" fontId="10" fillId="10" borderId="9" xfId="0" applyNumberFormat="1" applyFont="1" applyFill="1" applyBorder="1" applyAlignment="1">
      <alignment horizontal="left" vertical="center"/>
    </xf>
    <xf numFmtId="49" fontId="24" fillId="10" borderId="9" xfId="0" applyNumberFormat="1" applyFont="1" applyFill="1" applyBorder="1" applyAlignment="1">
      <alignment horizontal="center" vertical="center"/>
    </xf>
    <xf numFmtId="164" fontId="10" fillId="10" borderId="9" xfId="0" applyNumberFormat="1" applyFont="1" applyFill="1" applyBorder="1" applyAlignment="1">
      <alignment horizontal="center" vertical="center"/>
    </xf>
    <xf numFmtId="0" fontId="9" fillId="8" borderId="32" xfId="0" applyFont="1" applyFill="1" applyBorder="1" applyAlignment="1">
      <alignment horizontal="center" vertical="center"/>
    </xf>
    <xf numFmtId="0" fontId="9" fillId="8" borderId="32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49" fontId="19" fillId="2" borderId="16" xfId="0" applyNumberFormat="1" applyFont="1" applyFill="1" applyBorder="1" applyAlignment="1">
      <alignment horizontal="center" vertical="center" wrapText="1"/>
    </xf>
    <xf numFmtId="49" fontId="19" fillId="2" borderId="17" xfId="0" applyNumberFormat="1" applyFont="1" applyFill="1" applyBorder="1" applyAlignment="1">
      <alignment horizontal="center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9" fontId="19" fillId="2" borderId="21" xfId="0" applyNumberFormat="1" applyFont="1" applyFill="1" applyBorder="1" applyAlignment="1">
      <alignment horizontal="center" vertical="center" wrapText="1"/>
    </xf>
    <xf numFmtId="49" fontId="19" fillId="2" borderId="11" xfId="0" applyNumberFormat="1" applyFont="1" applyFill="1" applyBorder="1" applyAlignment="1">
      <alignment horizontal="center" vertical="center" wrapText="1"/>
    </xf>
    <xf numFmtId="49" fontId="19" fillId="2" borderId="12" xfId="0" applyNumberFormat="1" applyFont="1" applyFill="1" applyBorder="1" applyAlignment="1">
      <alignment horizontal="center" vertical="center" wrapText="1"/>
    </xf>
    <xf numFmtId="49" fontId="19" fillId="2" borderId="23" xfId="0" applyNumberFormat="1" applyFont="1" applyFill="1" applyBorder="1" applyAlignment="1">
      <alignment horizontal="center" vertical="center" wrapText="1"/>
    </xf>
    <xf numFmtId="49" fontId="19" fillId="2" borderId="24" xfId="0" applyNumberFormat="1" applyFont="1" applyFill="1" applyBorder="1" applyAlignment="1">
      <alignment horizontal="center" vertical="center" wrapText="1"/>
    </xf>
    <xf numFmtId="49" fontId="19" fillId="2" borderId="25" xfId="0" applyNumberFormat="1" applyFont="1" applyFill="1" applyBorder="1" applyAlignment="1">
      <alignment horizontal="center" vertical="center" wrapText="1"/>
    </xf>
    <xf numFmtId="49" fontId="25" fillId="2" borderId="27" xfId="0" applyNumberFormat="1" applyFont="1" applyFill="1" applyBorder="1" applyAlignment="1">
      <alignment horizontal="center" vertical="center" wrapText="1"/>
    </xf>
    <xf numFmtId="0" fontId="19" fillId="13" borderId="34" xfId="0" applyFont="1" applyFill="1" applyBorder="1" applyAlignment="1">
      <alignment horizontal="center" vertical="center" wrapText="1"/>
    </xf>
    <xf numFmtId="165" fontId="28" fillId="13" borderId="34" xfId="0" applyNumberFormat="1" applyFont="1" applyFill="1" applyBorder="1" applyAlignment="1">
      <alignment vertical="center" wrapText="1"/>
    </xf>
    <xf numFmtId="165" fontId="28" fillId="14" borderId="34" xfId="0" applyNumberFormat="1" applyFont="1" applyFill="1" applyBorder="1" applyAlignment="1">
      <alignment vertical="center" wrapText="1"/>
    </xf>
    <xf numFmtId="164" fontId="29" fillId="5" borderId="6" xfId="0" applyNumberFormat="1" applyFont="1" applyFill="1" applyBorder="1" applyAlignment="1">
      <alignment horizontal="center" vertical="center"/>
    </xf>
    <xf numFmtId="164" fontId="29" fillId="2" borderId="6" xfId="0" applyNumberFormat="1" applyFont="1" applyFill="1" applyBorder="1" applyAlignment="1">
      <alignment horizontal="center" vertical="center"/>
    </xf>
    <xf numFmtId="164" fontId="29" fillId="5" borderId="9" xfId="0" applyNumberFormat="1" applyFont="1" applyFill="1" applyBorder="1" applyAlignment="1">
      <alignment horizontal="center" vertical="center"/>
    </xf>
    <xf numFmtId="164" fontId="30" fillId="8" borderId="20" xfId="0" applyNumberFormat="1" applyFont="1" applyFill="1" applyBorder="1" applyAlignment="1">
      <alignment horizontal="center" vertical="center"/>
    </xf>
    <xf numFmtId="164" fontId="29" fillId="10" borderId="29" xfId="0" applyNumberFormat="1" applyFont="1" applyFill="1" applyBorder="1" applyAlignment="1">
      <alignment horizontal="center" vertical="center"/>
    </xf>
    <xf numFmtId="164" fontId="29" fillId="7" borderId="29" xfId="0" applyNumberFormat="1" applyFont="1" applyFill="1" applyBorder="1" applyAlignment="1">
      <alignment horizontal="center" vertical="center"/>
    </xf>
    <xf numFmtId="164" fontId="29" fillId="6" borderId="6" xfId="0" applyNumberFormat="1" applyFont="1" applyFill="1" applyBorder="1" applyAlignment="1">
      <alignment horizontal="center" vertical="center"/>
    </xf>
    <xf numFmtId="164" fontId="29" fillId="11" borderId="6" xfId="0" applyNumberFormat="1" applyFont="1" applyFill="1" applyBorder="1" applyAlignment="1">
      <alignment horizontal="center" vertical="center"/>
    </xf>
    <xf numFmtId="164" fontId="31" fillId="8" borderId="9" xfId="0" applyNumberFormat="1" applyFont="1" applyFill="1" applyBorder="1" applyAlignment="1">
      <alignment horizontal="center" vertical="center"/>
    </xf>
    <xf numFmtId="165" fontId="28" fillId="15" borderId="34" xfId="0" applyNumberFormat="1" applyFont="1" applyFill="1" applyBorder="1" applyAlignment="1">
      <alignment vertical="center" wrapText="1"/>
    </xf>
    <xf numFmtId="164" fontId="29" fillId="12" borderId="9" xfId="0" applyNumberFormat="1" applyFont="1" applyFill="1" applyBorder="1" applyAlignment="1">
      <alignment horizontal="center" vertical="center"/>
    </xf>
    <xf numFmtId="164" fontId="30" fillId="8" borderId="12" xfId="0" applyNumberFormat="1" applyFont="1" applyFill="1" applyBorder="1" applyAlignment="1">
      <alignment horizontal="center" vertical="center"/>
    </xf>
    <xf numFmtId="164" fontId="32" fillId="8" borderId="12" xfId="0" applyNumberFormat="1" applyFont="1" applyFill="1" applyBorder="1" applyAlignment="1">
      <alignment horizontal="center" vertical="center"/>
    </xf>
    <xf numFmtId="164" fontId="29" fillId="10" borderId="6" xfId="0" applyNumberFormat="1" applyFont="1" applyFill="1" applyBorder="1" applyAlignment="1">
      <alignment horizontal="center" vertical="center"/>
    </xf>
    <xf numFmtId="164" fontId="29" fillId="10" borderId="9" xfId="0" applyNumberFormat="1" applyFont="1" applyFill="1" applyBorder="1" applyAlignment="1">
      <alignment horizontal="center" vertical="center"/>
    </xf>
    <xf numFmtId="165" fontId="33" fillId="14" borderId="34" xfId="0" applyNumberFormat="1" applyFont="1" applyFill="1" applyBorder="1" applyAlignment="1">
      <alignment vertical="center" wrapText="1"/>
    </xf>
    <xf numFmtId="165" fontId="12" fillId="0" borderId="0" xfId="0" applyNumberFormat="1" applyFont="1"/>
    <xf numFmtId="164" fontId="29" fillId="12" borderId="6" xfId="0" applyNumberFormat="1" applyFont="1" applyFill="1" applyBorder="1" applyAlignment="1">
      <alignment horizontal="center" vertical="center"/>
    </xf>
    <xf numFmtId="164" fontId="29" fillId="0" borderId="6" xfId="0" applyNumberFormat="1" applyFont="1" applyBorder="1" applyAlignment="1">
      <alignment horizontal="center" vertical="center"/>
    </xf>
    <xf numFmtId="164" fontId="34" fillId="8" borderId="12" xfId="0" applyNumberFormat="1" applyFont="1" applyFill="1" applyBorder="1" applyAlignment="1">
      <alignment horizontal="center" vertical="center"/>
    </xf>
    <xf numFmtId="3" fontId="29" fillId="3" borderId="0" xfId="0" applyNumberFormat="1" applyFont="1" applyFill="1" applyAlignment="1">
      <alignment horizontal="center" vertical="center"/>
    </xf>
    <xf numFmtId="164" fontId="35" fillId="8" borderId="3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BDD7E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Y105"/>
  <sheetViews>
    <sheetView tabSelected="1" topLeftCell="F1" workbookViewId="0">
      <selection activeCell="M20" sqref="M20:M21"/>
    </sheetView>
  </sheetViews>
  <sheetFormatPr baseColWidth="10" defaultColWidth="12.42578125" defaultRowHeight="15.75"/>
  <cols>
    <col min="1" max="1" width="6" style="12" customWidth="1"/>
    <col min="2" max="2" width="15.28515625" style="12" customWidth="1"/>
    <col min="3" max="3" width="29.28515625" style="12" customWidth="1"/>
    <col min="4" max="4" width="20.140625" style="12" customWidth="1"/>
    <col min="5" max="5" width="17.140625" style="12" customWidth="1"/>
    <col min="6" max="6" width="12.42578125" style="12"/>
    <col min="7" max="7" width="18.85546875" style="12" customWidth="1"/>
    <col min="8" max="8" width="13.85546875" style="12" customWidth="1"/>
    <col min="9" max="10" width="16.7109375" style="12" bestFit="1" customWidth="1"/>
    <col min="11" max="11" width="12.42578125" style="12"/>
    <col min="12" max="12" width="16.5703125" style="12" customWidth="1"/>
    <col min="13" max="13" width="16.7109375" style="12" customWidth="1"/>
    <col min="14" max="14" width="11.85546875" style="12" bestFit="1" customWidth="1"/>
    <col min="15" max="15" width="13.42578125" style="12" customWidth="1"/>
    <col min="16" max="16" width="22.85546875" style="12" customWidth="1"/>
    <col min="17" max="17" width="14.42578125" style="12" customWidth="1"/>
    <col min="18" max="18" width="12.28515625" style="12" customWidth="1"/>
    <col min="19" max="19" width="11.28515625" style="12" bestFit="1" customWidth="1"/>
    <col min="20" max="20" width="12.85546875" style="12" customWidth="1"/>
    <col min="21" max="21" width="15.28515625" style="12" customWidth="1"/>
    <col min="22" max="22" width="40.28515625" style="12" customWidth="1"/>
    <col min="23" max="16384" width="12.42578125" style="12"/>
  </cols>
  <sheetData>
    <row r="1" spans="1:21" s="1" customFormat="1" ht="30.9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5"/>
      <c r="P1" s="5"/>
      <c r="Q1" s="5"/>
      <c r="R1" s="5"/>
      <c r="S1" s="5"/>
      <c r="T1" s="5"/>
      <c r="U1" s="5"/>
    </row>
    <row r="2" spans="1:21" s="1" customFormat="1" ht="26.1" customHeight="1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"/>
      <c r="P2" s="2"/>
      <c r="Q2" s="2"/>
      <c r="R2" s="2"/>
      <c r="S2" s="2"/>
      <c r="T2" s="2"/>
      <c r="U2" s="2"/>
    </row>
    <row r="3" spans="1:21" ht="22.5" customHeight="1" thickBot="1">
      <c r="A3" s="210" t="s">
        <v>2</v>
      </c>
      <c r="B3" s="210"/>
      <c r="C3" s="6"/>
      <c r="D3" s="211" t="s">
        <v>3</v>
      </c>
      <c r="E3" s="211"/>
      <c r="F3" s="7"/>
      <c r="G3" s="8"/>
      <c r="H3" s="7"/>
      <c r="I3" s="8"/>
      <c r="J3" s="7"/>
      <c r="K3" s="8"/>
      <c r="L3" s="9"/>
      <c r="M3" s="10"/>
      <c r="N3" s="10"/>
      <c r="O3" s="10"/>
      <c r="P3" s="11"/>
      <c r="Q3" s="10"/>
      <c r="R3" s="10"/>
      <c r="S3" s="10"/>
      <c r="T3" s="10"/>
      <c r="U3" s="9"/>
    </row>
    <row r="4" spans="1:21" ht="68.25" customHeight="1">
      <c r="A4" s="13" t="s">
        <v>4</v>
      </c>
      <c r="B4" s="14" t="s">
        <v>5</v>
      </c>
      <c r="C4" s="15" t="s">
        <v>6</v>
      </c>
      <c r="D4" s="15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4" t="s">
        <v>17</v>
      </c>
      <c r="O4" s="14" t="s">
        <v>18</v>
      </c>
      <c r="P4" s="224" t="s">
        <v>185</v>
      </c>
      <c r="Q4" s="16" t="s">
        <v>19</v>
      </c>
    </row>
    <row r="5" spans="1:21" ht="22.5" customHeight="1">
      <c r="A5" s="161">
        <v>97</v>
      </c>
      <c r="B5" s="162" t="s">
        <v>20</v>
      </c>
      <c r="C5" s="163" t="s">
        <v>21</v>
      </c>
      <c r="D5" s="163" t="s">
        <v>22</v>
      </c>
      <c r="E5" s="164" t="s">
        <v>23</v>
      </c>
      <c r="F5" s="162" t="s">
        <v>24</v>
      </c>
      <c r="G5" s="168">
        <v>62057206</v>
      </c>
      <c r="H5" s="165" t="s">
        <v>25</v>
      </c>
      <c r="I5" s="162" t="s">
        <v>26</v>
      </c>
      <c r="J5" s="165" t="s">
        <v>27</v>
      </c>
      <c r="K5" s="166">
        <v>12500</v>
      </c>
      <c r="L5" s="167">
        <v>27</v>
      </c>
      <c r="M5" s="168">
        <v>35</v>
      </c>
      <c r="N5" s="168">
        <v>8</v>
      </c>
      <c r="O5" s="231">
        <v>4517.8571428571431</v>
      </c>
      <c r="P5" s="236">
        <v>0</v>
      </c>
      <c r="Q5" s="169" t="s">
        <v>179</v>
      </c>
    </row>
    <row r="6" spans="1:21" ht="22.5" customHeight="1">
      <c r="A6" s="161">
        <v>98</v>
      </c>
      <c r="B6" s="162" t="s">
        <v>28</v>
      </c>
      <c r="C6" s="163" t="s">
        <v>21</v>
      </c>
      <c r="D6" s="163" t="s">
        <v>22</v>
      </c>
      <c r="E6" s="164" t="s">
        <v>23</v>
      </c>
      <c r="F6" s="162" t="s">
        <v>29</v>
      </c>
      <c r="G6" s="165" t="s">
        <v>30</v>
      </c>
      <c r="H6" s="165" t="s">
        <v>31</v>
      </c>
      <c r="I6" s="162" t="s">
        <v>32</v>
      </c>
      <c r="J6" s="165" t="s">
        <v>27</v>
      </c>
      <c r="K6" s="166">
        <v>14500</v>
      </c>
      <c r="L6" s="167">
        <v>30</v>
      </c>
      <c r="M6" s="168">
        <v>35</v>
      </c>
      <c r="N6" s="168">
        <v>5</v>
      </c>
      <c r="O6" s="231">
        <v>4743.5714285714275</v>
      </c>
      <c r="P6" s="236">
        <v>0</v>
      </c>
      <c r="Q6" s="169" t="s">
        <v>180</v>
      </c>
    </row>
    <row r="7" spans="1:21" ht="21.95" customHeight="1">
      <c r="A7" s="126">
        <v>99</v>
      </c>
      <c r="B7" s="127" t="s">
        <v>33</v>
      </c>
      <c r="C7" s="128" t="s">
        <v>21</v>
      </c>
      <c r="D7" s="128" t="s">
        <v>22</v>
      </c>
      <c r="E7" s="129" t="s">
        <v>34</v>
      </c>
      <c r="F7" s="127" t="s">
        <v>35</v>
      </c>
      <c r="G7" s="131" t="s">
        <v>36</v>
      </c>
      <c r="H7" s="131" t="s">
        <v>31</v>
      </c>
      <c r="I7" s="127" t="s">
        <v>37</v>
      </c>
      <c r="J7" s="131" t="s">
        <v>27</v>
      </c>
      <c r="K7" s="132">
        <v>8500</v>
      </c>
      <c r="L7" s="133">
        <v>6</v>
      </c>
      <c r="M7" s="130">
        <v>20</v>
      </c>
      <c r="N7" s="130">
        <v>14</v>
      </c>
      <c r="O7" s="232">
        <v>4675</v>
      </c>
      <c r="P7" s="225">
        <f t="shared" ref="P5:P15" si="0">O7*75%</f>
        <v>3506.25</v>
      </c>
      <c r="Q7" s="17" t="s">
        <v>181</v>
      </c>
    </row>
    <row r="8" spans="1:21" ht="22.5" customHeight="1">
      <c r="A8" s="161">
        <v>100</v>
      </c>
      <c r="B8" s="162" t="s">
        <v>38</v>
      </c>
      <c r="C8" s="163" t="s">
        <v>21</v>
      </c>
      <c r="D8" s="163" t="s">
        <v>22</v>
      </c>
      <c r="E8" s="164" t="s">
        <v>39</v>
      </c>
      <c r="F8" s="162" t="s">
        <v>40</v>
      </c>
      <c r="G8" s="165" t="s">
        <v>41</v>
      </c>
      <c r="H8" s="165" t="s">
        <v>42</v>
      </c>
      <c r="I8" s="162" t="s">
        <v>43</v>
      </c>
      <c r="J8" s="165" t="s">
        <v>27</v>
      </c>
      <c r="K8" s="166">
        <v>9500</v>
      </c>
      <c r="L8" s="167">
        <v>39</v>
      </c>
      <c r="M8" s="168">
        <v>35</v>
      </c>
      <c r="N8" s="168">
        <v>5</v>
      </c>
      <c r="O8" s="231">
        <v>2130.7142857142858</v>
      </c>
      <c r="P8" s="236">
        <v>0</v>
      </c>
      <c r="Q8" s="17" t="s">
        <v>182</v>
      </c>
    </row>
    <row r="9" spans="1:21" ht="16.5">
      <c r="A9" s="126">
        <v>106</v>
      </c>
      <c r="B9" s="127" t="s">
        <v>44</v>
      </c>
      <c r="C9" s="128" t="s">
        <v>21</v>
      </c>
      <c r="D9" s="128" t="s">
        <v>22</v>
      </c>
      <c r="E9" s="129" t="s">
        <v>45</v>
      </c>
      <c r="F9" s="134" t="s">
        <v>46</v>
      </c>
      <c r="G9" s="131" t="s">
        <v>47</v>
      </c>
      <c r="H9" s="131" t="s">
        <v>41</v>
      </c>
      <c r="I9" s="127" t="s">
        <v>48</v>
      </c>
      <c r="J9" s="131" t="s">
        <v>27</v>
      </c>
      <c r="K9" s="132">
        <v>6500</v>
      </c>
      <c r="L9" s="133">
        <v>29</v>
      </c>
      <c r="M9" s="130">
        <v>35</v>
      </c>
      <c r="N9" s="130">
        <v>6</v>
      </c>
      <c r="O9" s="232">
        <v>2200.7142857142853</v>
      </c>
      <c r="P9" s="225">
        <f t="shared" si="0"/>
        <v>1650.535714285714</v>
      </c>
      <c r="Q9" s="18"/>
    </row>
    <row r="10" spans="1:21" ht="36.75" customHeight="1">
      <c r="A10" s="126">
        <v>107</v>
      </c>
      <c r="B10" s="127" t="s">
        <v>49</v>
      </c>
      <c r="C10" s="128" t="s">
        <v>21</v>
      </c>
      <c r="D10" s="128" t="s">
        <v>22</v>
      </c>
      <c r="E10" s="129" t="s">
        <v>50</v>
      </c>
      <c r="F10" s="127" t="s">
        <v>51</v>
      </c>
      <c r="G10" s="131" t="s">
        <v>52</v>
      </c>
      <c r="H10" s="131" t="s">
        <v>31</v>
      </c>
      <c r="I10" s="127" t="s">
        <v>41</v>
      </c>
      <c r="J10" s="131" t="s">
        <v>27</v>
      </c>
      <c r="K10" s="132">
        <v>1500</v>
      </c>
      <c r="L10" s="133">
        <v>17</v>
      </c>
      <c r="M10" s="130">
        <v>20</v>
      </c>
      <c r="N10" s="130">
        <v>3</v>
      </c>
      <c r="O10" s="232">
        <v>494.99999999999994</v>
      </c>
      <c r="P10" s="225">
        <f t="shared" si="0"/>
        <v>371.24999999999994</v>
      </c>
      <c r="Q10" s="19" t="s">
        <v>183</v>
      </c>
    </row>
    <row r="11" spans="1:21" ht="36" customHeight="1">
      <c r="A11" s="161">
        <v>104</v>
      </c>
      <c r="B11" s="162" t="s">
        <v>53</v>
      </c>
      <c r="C11" s="163" t="s">
        <v>21</v>
      </c>
      <c r="D11" s="163" t="s">
        <v>22</v>
      </c>
      <c r="E11" s="164" t="s">
        <v>54</v>
      </c>
      <c r="F11" s="162" t="s">
        <v>55</v>
      </c>
      <c r="G11" s="165" t="s">
        <v>56</v>
      </c>
      <c r="H11" s="165" t="s">
        <v>57</v>
      </c>
      <c r="I11" s="162" t="s">
        <v>41</v>
      </c>
      <c r="J11" s="165" t="s">
        <v>27</v>
      </c>
      <c r="K11" s="166">
        <v>2500</v>
      </c>
      <c r="L11" s="167">
        <v>17</v>
      </c>
      <c r="M11" s="168">
        <v>25</v>
      </c>
      <c r="N11" s="168">
        <v>8</v>
      </c>
      <c r="O11" s="231">
        <v>995</v>
      </c>
      <c r="P11" s="236">
        <v>0</v>
      </c>
      <c r="Q11" s="179" t="s">
        <v>184</v>
      </c>
    </row>
    <row r="12" spans="1:21" ht="45" customHeight="1">
      <c r="A12" s="161">
        <v>209</v>
      </c>
      <c r="B12" s="162" t="s">
        <v>58</v>
      </c>
      <c r="C12" s="163" t="s">
        <v>21</v>
      </c>
      <c r="D12" s="163" t="s">
        <v>22</v>
      </c>
      <c r="E12" s="178" t="s">
        <v>59</v>
      </c>
      <c r="F12" s="162" t="s">
        <v>60</v>
      </c>
      <c r="G12" s="165" t="s">
        <v>61</v>
      </c>
      <c r="H12" s="165" t="s">
        <v>62</v>
      </c>
      <c r="I12" s="162" t="s">
        <v>41</v>
      </c>
      <c r="J12" s="165" t="s">
        <v>27</v>
      </c>
      <c r="K12" s="166">
        <v>1800</v>
      </c>
      <c r="L12" s="167">
        <v>10</v>
      </c>
      <c r="M12" s="168">
        <v>15</v>
      </c>
      <c r="N12" s="168">
        <v>5</v>
      </c>
      <c r="O12" s="231">
        <v>726</v>
      </c>
      <c r="P12" s="236">
        <v>0</v>
      </c>
    </row>
    <row r="13" spans="1:21" ht="22.5">
      <c r="A13" s="135">
        <v>36</v>
      </c>
      <c r="B13" s="136" t="s">
        <v>63</v>
      </c>
      <c r="C13" s="137" t="s">
        <v>21</v>
      </c>
      <c r="D13" s="137" t="s">
        <v>22</v>
      </c>
      <c r="E13" s="138" t="s">
        <v>64</v>
      </c>
      <c r="F13" s="136" t="s">
        <v>65</v>
      </c>
      <c r="G13" s="139" t="s">
        <v>66</v>
      </c>
      <c r="H13" s="139" t="s">
        <v>67</v>
      </c>
      <c r="I13" s="136" t="s">
        <v>41</v>
      </c>
      <c r="J13" s="139" t="s">
        <v>27</v>
      </c>
      <c r="K13" s="140">
        <v>850</v>
      </c>
      <c r="L13" s="141">
        <v>10</v>
      </c>
      <c r="M13" s="142">
        <v>15</v>
      </c>
      <c r="N13" s="142">
        <v>5</v>
      </c>
      <c r="O13" s="233">
        <v>342.83333333333331</v>
      </c>
      <c r="P13" s="225">
        <f t="shared" si="0"/>
        <v>257.125</v>
      </c>
    </row>
    <row r="14" spans="1:21" ht="27" customHeight="1">
      <c r="A14" s="170">
        <v>105</v>
      </c>
      <c r="B14" s="171" t="s">
        <v>68</v>
      </c>
      <c r="C14" s="172" t="s">
        <v>21</v>
      </c>
      <c r="D14" s="172" t="s">
        <v>22</v>
      </c>
      <c r="E14" s="173" t="s">
        <v>69</v>
      </c>
      <c r="F14" s="171" t="s">
        <v>70</v>
      </c>
      <c r="G14" s="174" t="s">
        <v>41</v>
      </c>
      <c r="H14" s="174" t="s">
        <v>41</v>
      </c>
      <c r="I14" s="171" t="s">
        <v>41</v>
      </c>
      <c r="J14" s="174" t="s">
        <v>27</v>
      </c>
      <c r="K14" s="175">
        <v>2500</v>
      </c>
      <c r="L14" s="176">
        <v>16</v>
      </c>
      <c r="M14" s="177">
        <v>20</v>
      </c>
      <c r="N14" s="177">
        <v>4</v>
      </c>
      <c r="O14" s="234">
        <v>875</v>
      </c>
      <c r="P14" s="236">
        <v>0</v>
      </c>
    </row>
    <row r="15" spans="1:21" ht="18.75" customHeight="1">
      <c r="A15" s="20"/>
      <c r="B15" s="21"/>
      <c r="C15" s="22"/>
      <c r="D15" s="22"/>
      <c r="E15" s="23"/>
      <c r="F15" s="21"/>
      <c r="G15" s="24"/>
      <c r="H15" s="24"/>
      <c r="I15" s="21"/>
      <c r="J15" s="143" t="s">
        <v>71</v>
      </c>
      <c r="K15" s="144">
        <v>60650</v>
      </c>
      <c r="L15" s="145"/>
      <c r="M15" s="146"/>
      <c r="N15" s="146"/>
      <c r="O15" s="235">
        <v>21701.690476190473</v>
      </c>
      <c r="P15" s="226">
        <f>SUM(P5:P14)</f>
        <v>5785.1607142857138</v>
      </c>
    </row>
    <row r="16" spans="1:21" ht="24" customHeight="1">
      <c r="A16" s="25"/>
      <c r="B16" s="26" t="s">
        <v>72</v>
      </c>
      <c r="C16" s="26"/>
      <c r="D16" s="26"/>
      <c r="E16" s="26"/>
      <c r="F16" s="26"/>
      <c r="G16" s="26"/>
      <c r="H16" s="26"/>
      <c r="I16" s="26"/>
      <c r="J16" s="26"/>
      <c r="K16" s="27"/>
      <c r="L16" s="27"/>
      <c r="M16" s="26"/>
      <c r="N16" s="26"/>
      <c r="O16" s="26"/>
      <c r="P16" s="26"/>
      <c r="Q16" s="28"/>
    </row>
    <row r="17" spans="1:21" ht="28.5" customHeight="1" thickBot="1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33.75" customHeight="1">
      <c r="A18" s="212" t="s">
        <v>73</v>
      </c>
      <c r="B18" s="213"/>
      <c r="C18" s="214" t="s">
        <v>74</v>
      </c>
      <c r="D18" s="215"/>
      <c r="E18" s="215"/>
      <c r="F18" s="215"/>
      <c r="G18" s="215"/>
      <c r="H18" s="215"/>
      <c r="I18" s="215"/>
      <c r="J18" s="215"/>
      <c r="K18" s="215"/>
      <c r="L18" s="216"/>
      <c r="M18" s="29" t="s">
        <v>75</v>
      </c>
    </row>
    <row r="19" spans="1:21" ht="19.5" thickBot="1">
      <c r="A19" s="30"/>
      <c r="B19" s="31"/>
      <c r="C19" s="32"/>
      <c r="D19" s="33"/>
      <c r="E19" s="33"/>
      <c r="F19" s="33"/>
      <c r="G19" s="34"/>
      <c r="H19" s="32"/>
      <c r="I19" s="32"/>
      <c r="J19" s="32"/>
      <c r="K19" s="32"/>
      <c r="L19" s="35"/>
    </row>
    <row r="20" spans="1:21" ht="78.75">
      <c r="A20" s="36" t="s">
        <v>4</v>
      </c>
      <c r="B20" s="37" t="s">
        <v>5</v>
      </c>
      <c r="C20" s="37" t="s">
        <v>76</v>
      </c>
      <c r="D20" s="37" t="s">
        <v>77</v>
      </c>
      <c r="E20" s="37" t="s">
        <v>78</v>
      </c>
      <c r="F20" s="37" t="s">
        <v>79</v>
      </c>
      <c r="G20" s="38" t="s">
        <v>80</v>
      </c>
      <c r="H20" s="14" t="s">
        <v>14</v>
      </c>
      <c r="I20" s="37" t="s">
        <v>81</v>
      </c>
      <c r="J20" s="37" t="s">
        <v>82</v>
      </c>
      <c r="K20" s="37" t="s">
        <v>83</v>
      </c>
      <c r="L20" s="14" t="s">
        <v>18</v>
      </c>
      <c r="M20" s="224" t="s">
        <v>185</v>
      </c>
    </row>
    <row r="21" spans="1:21">
      <c r="A21" s="39">
        <v>1</v>
      </c>
      <c r="B21" s="40" t="s">
        <v>84</v>
      </c>
      <c r="C21" s="41" t="s">
        <v>85</v>
      </c>
      <c r="D21" s="40" t="s">
        <v>86</v>
      </c>
      <c r="E21" s="42">
        <v>1</v>
      </c>
      <c r="F21" s="43" t="s">
        <v>27</v>
      </c>
      <c r="G21" s="44">
        <v>15</v>
      </c>
      <c r="H21" s="45">
        <f>E21*G21</f>
        <v>15</v>
      </c>
      <c r="I21" s="46">
        <v>15</v>
      </c>
      <c r="J21" s="46">
        <v>20</v>
      </c>
      <c r="K21" s="46">
        <v>5</v>
      </c>
      <c r="L21" s="227">
        <v>8.4750000000000014</v>
      </c>
      <c r="M21" s="225">
        <f t="shared" ref="M21:M30" si="1">L21*75%</f>
        <v>6.3562500000000011</v>
      </c>
    </row>
    <row r="22" spans="1:21" ht="16.5" customHeight="1">
      <c r="A22" s="47">
        <v>2</v>
      </c>
      <c r="B22" s="48"/>
      <c r="C22" s="49" t="s">
        <v>87</v>
      </c>
      <c r="D22" s="50" t="s">
        <v>86</v>
      </c>
      <c r="E22" s="48">
        <v>1</v>
      </c>
      <c r="F22" s="51" t="s">
        <v>27</v>
      </c>
      <c r="G22" s="52">
        <v>35</v>
      </c>
      <c r="H22" s="45">
        <f t="shared" ref="H22:H29" si="2">E22*G22</f>
        <v>35</v>
      </c>
      <c r="I22" s="53">
        <v>15</v>
      </c>
      <c r="J22" s="53">
        <v>20</v>
      </c>
      <c r="K22" s="53">
        <v>5</v>
      </c>
      <c r="L22" s="228">
        <v>19.775000000000002</v>
      </c>
      <c r="M22" s="225">
        <f t="shared" si="1"/>
        <v>14.831250000000001</v>
      </c>
    </row>
    <row r="23" spans="1:21">
      <c r="A23" s="39">
        <v>3</v>
      </c>
      <c r="B23" s="42"/>
      <c r="C23" s="41" t="s">
        <v>88</v>
      </c>
      <c r="D23" s="40" t="s">
        <v>89</v>
      </c>
      <c r="E23" s="42">
        <v>1</v>
      </c>
      <c r="F23" s="43" t="s">
        <v>27</v>
      </c>
      <c r="G23" s="44">
        <v>240</v>
      </c>
      <c r="H23" s="45">
        <f t="shared" si="2"/>
        <v>240</v>
      </c>
      <c r="I23" s="46">
        <v>15</v>
      </c>
      <c r="J23" s="46">
        <v>20</v>
      </c>
      <c r="K23" s="46">
        <v>5</v>
      </c>
      <c r="L23" s="227">
        <v>135.60000000000002</v>
      </c>
      <c r="M23" s="225">
        <f t="shared" si="1"/>
        <v>101.70000000000002</v>
      </c>
    </row>
    <row r="24" spans="1:21">
      <c r="A24" s="47">
        <v>4</v>
      </c>
      <c r="B24" s="48"/>
      <c r="C24" s="49" t="s">
        <v>90</v>
      </c>
      <c r="D24" s="50" t="s">
        <v>89</v>
      </c>
      <c r="E24" s="48">
        <v>1</v>
      </c>
      <c r="F24" s="51" t="s">
        <v>27</v>
      </c>
      <c r="G24" s="52">
        <v>60</v>
      </c>
      <c r="H24" s="45">
        <f t="shared" si="2"/>
        <v>60</v>
      </c>
      <c r="I24" s="53">
        <v>15</v>
      </c>
      <c r="J24" s="53">
        <v>20</v>
      </c>
      <c r="K24" s="53">
        <v>5</v>
      </c>
      <c r="L24" s="228">
        <v>33.900000000000006</v>
      </c>
      <c r="M24" s="225">
        <f t="shared" si="1"/>
        <v>25.425000000000004</v>
      </c>
    </row>
    <row r="25" spans="1:21">
      <c r="A25" s="39">
        <v>5</v>
      </c>
      <c r="B25" s="42"/>
      <c r="C25" s="41" t="s">
        <v>91</v>
      </c>
      <c r="D25" s="40" t="s">
        <v>92</v>
      </c>
      <c r="E25" s="42">
        <v>5</v>
      </c>
      <c r="F25" s="43" t="s">
        <v>27</v>
      </c>
      <c r="G25" s="44">
        <v>20</v>
      </c>
      <c r="H25" s="45">
        <f t="shared" si="2"/>
        <v>100</v>
      </c>
      <c r="I25" s="46">
        <v>15</v>
      </c>
      <c r="J25" s="46">
        <v>20</v>
      </c>
      <c r="K25" s="46">
        <v>5</v>
      </c>
      <c r="L25" s="227">
        <v>11.3</v>
      </c>
      <c r="M25" s="225">
        <f t="shared" si="1"/>
        <v>8.4750000000000014</v>
      </c>
    </row>
    <row r="26" spans="1:21">
      <c r="A26" s="47">
        <v>6</v>
      </c>
      <c r="B26" s="48"/>
      <c r="C26" s="49" t="s">
        <v>93</v>
      </c>
      <c r="D26" s="50" t="s">
        <v>89</v>
      </c>
      <c r="E26" s="48">
        <v>1</v>
      </c>
      <c r="F26" s="51" t="s">
        <v>27</v>
      </c>
      <c r="G26" s="52">
        <v>65</v>
      </c>
      <c r="H26" s="45">
        <f t="shared" si="2"/>
        <v>65</v>
      </c>
      <c r="I26" s="53">
        <v>15</v>
      </c>
      <c r="J26" s="53">
        <v>20</v>
      </c>
      <c r="K26" s="53">
        <v>5</v>
      </c>
      <c r="L26" s="228">
        <v>36.725000000000001</v>
      </c>
      <c r="M26" s="225">
        <f t="shared" si="1"/>
        <v>27.543750000000003</v>
      </c>
    </row>
    <row r="27" spans="1:21">
      <c r="A27" s="39">
        <v>7</v>
      </c>
      <c r="B27" s="42"/>
      <c r="C27" s="41" t="s">
        <v>94</v>
      </c>
      <c r="D27" s="40" t="s">
        <v>86</v>
      </c>
      <c r="E27" s="42">
        <v>1</v>
      </c>
      <c r="F27" s="43" t="s">
        <v>27</v>
      </c>
      <c r="G27" s="44">
        <v>15</v>
      </c>
      <c r="H27" s="45">
        <f t="shared" si="2"/>
        <v>15</v>
      </c>
      <c r="I27" s="46">
        <v>15</v>
      </c>
      <c r="J27" s="46">
        <v>20</v>
      </c>
      <c r="K27" s="46">
        <v>5</v>
      </c>
      <c r="L27" s="227">
        <v>8.4750000000000014</v>
      </c>
      <c r="M27" s="225">
        <f t="shared" si="1"/>
        <v>6.3562500000000011</v>
      </c>
    </row>
    <row r="28" spans="1:21">
      <c r="A28" s="47">
        <v>8</v>
      </c>
      <c r="B28" s="48"/>
      <c r="C28" s="49" t="s">
        <v>95</v>
      </c>
      <c r="D28" s="50" t="s">
        <v>86</v>
      </c>
      <c r="E28" s="48">
        <v>1</v>
      </c>
      <c r="F28" s="51" t="s">
        <v>27</v>
      </c>
      <c r="G28" s="52">
        <v>15</v>
      </c>
      <c r="H28" s="45">
        <f t="shared" si="2"/>
        <v>15</v>
      </c>
      <c r="I28" s="53">
        <v>15</v>
      </c>
      <c r="J28" s="53">
        <v>20</v>
      </c>
      <c r="K28" s="53">
        <v>5</v>
      </c>
      <c r="L28" s="228">
        <v>8.4750000000000014</v>
      </c>
      <c r="M28" s="225">
        <f t="shared" si="1"/>
        <v>6.3562500000000011</v>
      </c>
    </row>
    <row r="29" spans="1:21">
      <c r="A29" s="54">
        <v>9</v>
      </c>
      <c r="B29" s="55"/>
      <c r="C29" s="56" t="s">
        <v>96</v>
      </c>
      <c r="D29" s="57" t="s">
        <v>86</v>
      </c>
      <c r="E29" s="55">
        <v>1</v>
      </c>
      <c r="F29" s="58" t="s">
        <v>27</v>
      </c>
      <c r="G29" s="59">
        <v>25</v>
      </c>
      <c r="H29" s="60">
        <f t="shared" si="2"/>
        <v>25</v>
      </c>
      <c r="I29" s="61">
        <v>15</v>
      </c>
      <c r="J29" s="61">
        <v>20</v>
      </c>
      <c r="K29" s="61">
        <v>5</v>
      </c>
      <c r="L29" s="229">
        <v>14.125000000000002</v>
      </c>
      <c r="M29" s="225">
        <f t="shared" si="1"/>
        <v>10.593750000000002</v>
      </c>
    </row>
    <row r="30" spans="1:21">
      <c r="A30" s="62"/>
      <c r="B30" s="63"/>
      <c r="C30" s="64"/>
      <c r="D30" s="63"/>
      <c r="E30" s="65" t="s">
        <v>97</v>
      </c>
      <c r="F30" s="66"/>
      <c r="G30" s="147" t="s">
        <v>98</v>
      </c>
      <c r="H30" s="148">
        <v>570</v>
      </c>
      <c r="I30" s="149"/>
      <c r="J30" s="149"/>
      <c r="K30" s="149"/>
      <c r="L30" s="230">
        <v>276.85000000000002</v>
      </c>
      <c r="M30" s="226">
        <f t="shared" si="1"/>
        <v>207.63750000000002</v>
      </c>
    </row>
    <row r="31" spans="1:21">
      <c r="A31" s="67"/>
      <c r="B31" s="68"/>
      <c r="C31" s="69"/>
      <c r="D31" s="70"/>
      <c r="E31" s="71"/>
      <c r="F31" s="72"/>
      <c r="G31" s="73"/>
      <c r="H31" s="74"/>
      <c r="I31" s="74"/>
      <c r="J31" s="74"/>
      <c r="K31" s="74"/>
      <c r="L31" s="75"/>
    </row>
    <row r="32" spans="1:21">
      <c r="E32" s="76"/>
      <c r="F32" s="77"/>
      <c r="G32" s="78"/>
      <c r="N32" s="78"/>
      <c r="O32" s="78"/>
      <c r="P32" s="78"/>
    </row>
    <row r="33" spans="1:13" ht="36" customHeight="1">
      <c r="A33" s="217" t="s">
        <v>99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9"/>
      <c r="L33" s="79"/>
      <c r="M33" s="80" t="s">
        <v>75</v>
      </c>
    </row>
    <row r="34" spans="1:13" ht="16.5" thickBot="1">
      <c r="A34" s="30"/>
      <c r="B34" s="81" t="s">
        <v>100</v>
      </c>
      <c r="C34" s="32"/>
      <c r="D34" s="33"/>
      <c r="E34" s="33"/>
      <c r="F34" s="33"/>
      <c r="G34" s="34"/>
      <c r="H34" s="32"/>
      <c r="I34" s="32"/>
      <c r="J34" s="32"/>
      <c r="K34" s="32"/>
      <c r="L34" s="35"/>
    </row>
    <row r="35" spans="1:13" ht="78.75">
      <c r="A35" s="36" t="s">
        <v>4</v>
      </c>
      <c r="B35" s="37" t="s">
        <v>5</v>
      </c>
      <c r="C35" s="37" t="s">
        <v>76</v>
      </c>
      <c r="D35" s="37" t="s">
        <v>77</v>
      </c>
      <c r="E35" s="37" t="s">
        <v>78</v>
      </c>
      <c r="F35" s="37" t="s">
        <v>79</v>
      </c>
      <c r="G35" s="38" t="s">
        <v>80</v>
      </c>
      <c r="H35" s="14" t="s">
        <v>14</v>
      </c>
      <c r="I35" s="37" t="s">
        <v>81</v>
      </c>
      <c r="J35" s="37" t="s">
        <v>82</v>
      </c>
      <c r="K35" s="37" t="s">
        <v>83</v>
      </c>
      <c r="L35" s="14" t="s">
        <v>18</v>
      </c>
      <c r="M35" s="224" t="s">
        <v>185</v>
      </c>
    </row>
    <row r="36" spans="1:13">
      <c r="A36" s="82">
        <v>1</v>
      </c>
      <c r="B36" s="43" t="s">
        <v>101</v>
      </c>
      <c r="C36" s="43" t="s">
        <v>102</v>
      </c>
      <c r="D36" s="43" t="s">
        <v>103</v>
      </c>
      <c r="E36" s="46">
        <v>1</v>
      </c>
      <c r="F36" s="43" t="s">
        <v>27</v>
      </c>
      <c r="G36" s="44">
        <v>85</v>
      </c>
      <c r="H36" s="60">
        <f t="shared" ref="H36:H46" si="3">E36*G36</f>
        <v>85</v>
      </c>
      <c r="I36" s="46">
        <v>15</v>
      </c>
      <c r="J36" s="46">
        <v>20</v>
      </c>
      <c r="K36" s="46">
        <v>5</v>
      </c>
      <c r="L36" s="227">
        <v>48.025000000000006</v>
      </c>
      <c r="M36" s="225">
        <f t="shared" ref="M36:M47" si="4">L36*75%</f>
        <v>36.018750000000004</v>
      </c>
    </row>
    <row r="37" spans="1:13">
      <c r="A37" s="83">
        <v>2</v>
      </c>
      <c r="B37" s="53"/>
      <c r="C37" s="51" t="s">
        <v>104</v>
      </c>
      <c r="D37" s="51" t="s">
        <v>103</v>
      </c>
      <c r="E37" s="53">
        <v>1</v>
      </c>
      <c r="F37" s="51" t="s">
        <v>27</v>
      </c>
      <c r="G37" s="52">
        <v>250</v>
      </c>
      <c r="H37" s="60">
        <f t="shared" si="3"/>
        <v>250</v>
      </c>
      <c r="I37" s="53">
        <v>15</v>
      </c>
      <c r="J37" s="53">
        <v>20</v>
      </c>
      <c r="K37" s="53">
        <v>5</v>
      </c>
      <c r="L37" s="228">
        <v>141.25000000000003</v>
      </c>
      <c r="M37" s="225">
        <f t="shared" si="4"/>
        <v>105.93750000000003</v>
      </c>
    </row>
    <row r="38" spans="1:13">
      <c r="A38" s="82">
        <v>3</v>
      </c>
      <c r="B38" s="46"/>
      <c r="C38" s="43" t="s">
        <v>88</v>
      </c>
      <c r="D38" s="43" t="s">
        <v>103</v>
      </c>
      <c r="E38" s="46">
        <v>1</v>
      </c>
      <c r="F38" s="43" t="s">
        <v>27</v>
      </c>
      <c r="G38" s="44">
        <v>180</v>
      </c>
      <c r="H38" s="60">
        <f t="shared" si="3"/>
        <v>180</v>
      </c>
      <c r="I38" s="46">
        <v>15</v>
      </c>
      <c r="J38" s="46">
        <v>20</v>
      </c>
      <c r="K38" s="46">
        <v>5</v>
      </c>
      <c r="L38" s="227">
        <v>101.70000000000002</v>
      </c>
      <c r="M38" s="225">
        <f t="shared" si="4"/>
        <v>76.275000000000006</v>
      </c>
    </row>
    <row r="39" spans="1:13">
      <c r="A39" s="83">
        <v>4</v>
      </c>
      <c r="B39" s="53"/>
      <c r="C39" s="51" t="s">
        <v>105</v>
      </c>
      <c r="D39" s="51" t="s">
        <v>106</v>
      </c>
      <c r="E39" s="53">
        <v>1</v>
      </c>
      <c r="F39" s="51" t="s">
        <v>27</v>
      </c>
      <c r="G39" s="52">
        <v>650</v>
      </c>
      <c r="H39" s="60">
        <f t="shared" si="3"/>
        <v>650</v>
      </c>
      <c r="I39" s="53">
        <v>15</v>
      </c>
      <c r="J39" s="53">
        <v>20</v>
      </c>
      <c r="K39" s="53">
        <v>5</v>
      </c>
      <c r="L39" s="228">
        <v>367.25000000000006</v>
      </c>
      <c r="M39" s="225">
        <f t="shared" si="4"/>
        <v>275.43750000000006</v>
      </c>
    </row>
    <row r="40" spans="1:13">
      <c r="A40" s="82">
        <v>5</v>
      </c>
      <c r="B40" s="46"/>
      <c r="C40" s="43" t="s">
        <v>107</v>
      </c>
      <c r="D40" s="43" t="s">
        <v>106</v>
      </c>
      <c r="E40" s="46">
        <v>1</v>
      </c>
      <c r="F40" s="43" t="s">
        <v>27</v>
      </c>
      <c r="G40" s="44">
        <v>250</v>
      </c>
      <c r="H40" s="60">
        <f t="shared" si="3"/>
        <v>250</v>
      </c>
      <c r="I40" s="46">
        <v>15</v>
      </c>
      <c r="J40" s="46">
        <v>20</v>
      </c>
      <c r="K40" s="46">
        <v>5</v>
      </c>
      <c r="L40" s="227">
        <v>141.25000000000003</v>
      </c>
      <c r="M40" s="225">
        <f t="shared" si="4"/>
        <v>105.93750000000003</v>
      </c>
    </row>
    <row r="41" spans="1:13">
      <c r="A41" s="83">
        <v>6</v>
      </c>
      <c r="B41" s="53"/>
      <c r="C41" s="51" t="s">
        <v>108</v>
      </c>
      <c r="D41" s="51" t="s">
        <v>106</v>
      </c>
      <c r="E41" s="53">
        <v>5</v>
      </c>
      <c r="F41" s="51" t="s">
        <v>27</v>
      </c>
      <c r="G41" s="52">
        <v>350</v>
      </c>
      <c r="H41" s="60">
        <f t="shared" si="3"/>
        <v>1750</v>
      </c>
      <c r="I41" s="53">
        <v>15</v>
      </c>
      <c r="J41" s="53">
        <v>20</v>
      </c>
      <c r="K41" s="53">
        <v>5</v>
      </c>
      <c r="L41" s="228">
        <v>988.75000000000011</v>
      </c>
      <c r="M41" s="225">
        <f t="shared" si="4"/>
        <v>741.56250000000011</v>
      </c>
    </row>
    <row r="42" spans="1:13">
      <c r="A42" s="82">
        <v>7</v>
      </c>
      <c r="B42" s="46"/>
      <c r="C42" s="43" t="s">
        <v>109</v>
      </c>
      <c r="D42" s="43" t="s">
        <v>106</v>
      </c>
      <c r="E42" s="46">
        <v>2</v>
      </c>
      <c r="F42" s="43" t="s">
        <v>27</v>
      </c>
      <c r="G42" s="44">
        <v>40</v>
      </c>
      <c r="H42" s="60">
        <f t="shared" si="3"/>
        <v>80</v>
      </c>
      <c r="I42" s="46">
        <v>15</v>
      </c>
      <c r="J42" s="46">
        <v>20</v>
      </c>
      <c r="K42" s="46">
        <v>5</v>
      </c>
      <c r="L42" s="227">
        <v>45.2</v>
      </c>
      <c r="M42" s="225">
        <f t="shared" si="4"/>
        <v>33.900000000000006</v>
      </c>
    </row>
    <row r="43" spans="1:13">
      <c r="A43" s="83">
        <v>8</v>
      </c>
      <c r="B43" s="53"/>
      <c r="C43" s="51" t="s">
        <v>110</v>
      </c>
      <c r="D43" s="51" t="s">
        <v>106</v>
      </c>
      <c r="E43" s="53">
        <v>3</v>
      </c>
      <c r="F43" s="51" t="s">
        <v>27</v>
      </c>
      <c r="G43" s="52">
        <v>45</v>
      </c>
      <c r="H43" s="60">
        <f t="shared" si="3"/>
        <v>135</v>
      </c>
      <c r="I43" s="53">
        <v>15</v>
      </c>
      <c r="J43" s="53">
        <v>20</v>
      </c>
      <c r="K43" s="53">
        <v>5</v>
      </c>
      <c r="L43" s="228">
        <v>76.275000000000006</v>
      </c>
      <c r="M43" s="225">
        <f t="shared" si="4"/>
        <v>57.206250000000004</v>
      </c>
    </row>
    <row r="44" spans="1:13">
      <c r="A44" s="82">
        <v>9</v>
      </c>
      <c r="B44" s="46"/>
      <c r="C44" s="43" t="s">
        <v>94</v>
      </c>
      <c r="D44" s="43" t="s">
        <v>106</v>
      </c>
      <c r="E44" s="46">
        <v>1</v>
      </c>
      <c r="F44" s="43" t="s">
        <v>27</v>
      </c>
      <c r="G44" s="44">
        <v>15</v>
      </c>
      <c r="H44" s="60">
        <f t="shared" si="3"/>
        <v>15</v>
      </c>
      <c r="I44" s="46">
        <v>15</v>
      </c>
      <c r="J44" s="46">
        <v>20</v>
      </c>
      <c r="K44" s="46">
        <v>5</v>
      </c>
      <c r="L44" s="227">
        <v>8.4750000000000014</v>
      </c>
      <c r="M44" s="225">
        <f t="shared" si="4"/>
        <v>6.3562500000000011</v>
      </c>
    </row>
    <row r="45" spans="1:13">
      <c r="A45" s="83">
        <v>10</v>
      </c>
      <c r="B45" s="53"/>
      <c r="C45" s="51" t="s">
        <v>87</v>
      </c>
      <c r="D45" s="51" t="s">
        <v>106</v>
      </c>
      <c r="E45" s="53">
        <v>1</v>
      </c>
      <c r="F45" s="51" t="s">
        <v>27</v>
      </c>
      <c r="G45" s="52">
        <v>15</v>
      </c>
      <c r="H45" s="60">
        <f t="shared" si="3"/>
        <v>15</v>
      </c>
      <c r="I45" s="53">
        <v>15</v>
      </c>
      <c r="J45" s="53">
        <v>20</v>
      </c>
      <c r="K45" s="53">
        <v>5</v>
      </c>
      <c r="L45" s="228">
        <v>8.4750000000000014</v>
      </c>
      <c r="M45" s="225">
        <f t="shared" si="4"/>
        <v>6.3562500000000011</v>
      </c>
    </row>
    <row r="46" spans="1:13">
      <c r="A46" s="82">
        <v>11</v>
      </c>
      <c r="B46" s="61"/>
      <c r="C46" s="58" t="s">
        <v>111</v>
      </c>
      <c r="D46" s="58" t="s">
        <v>106</v>
      </c>
      <c r="E46" s="61">
        <v>1</v>
      </c>
      <c r="F46" s="58" t="s">
        <v>27</v>
      </c>
      <c r="G46" s="59">
        <v>15</v>
      </c>
      <c r="H46" s="60">
        <f t="shared" si="3"/>
        <v>15</v>
      </c>
      <c r="I46" s="61">
        <v>15</v>
      </c>
      <c r="J46" s="61">
        <v>20</v>
      </c>
      <c r="K46" s="61">
        <v>5</v>
      </c>
      <c r="L46" s="229">
        <v>8.4750000000000014</v>
      </c>
      <c r="M46" s="225">
        <f t="shared" si="4"/>
        <v>6.3562500000000011</v>
      </c>
    </row>
    <row r="47" spans="1:13">
      <c r="A47" s="84"/>
      <c r="B47" s="85"/>
      <c r="C47" s="74"/>
      <c r="D47" s="70"/>
      <c r="E47" s="71" t="s">
        <v>97</v>
      </c>
      <c r="F47" s="74"/>
      <c r="G47" s="150" t="s">
        <v>98</v>
      </c>
      <c r="H47" s="151">
        <v>3425</v>
      </c>
      <c r="I47" s="152"/>
      <c r="J47" s="152"/>
      <c r="K47" s="152"/>
      <c r="L47" s="238">
        <v>1935.1250000000002</v>
      </c>
      <c r="M47" s="226">
        <f t="shared" si="4"/>
        <v>1451.3437500000002</v>
      </c>
    </row>
    <row r="48" spans="1:13" ht="33.75" customHeight="1">
      <c r="A48" s="217" t="s">
        <v>112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1"/>
      <c r="M48" s="80" t="s">
        <v>75</v>
      </c>
    </row>
    <row r="49" spans="1:13" ht="16.5" thickBot="1">
      <c r="A49" s="30"/>
      <c r="B49" s="81" t="s">
        <v>113</v>
      </c>
      <c r="C49" s="32"/>
      <c r="D49" s="33"/>
      <c r="E49" s="33"/>
      <c r="F49" s="33"/>
      <c r="G49" s="34"/>
      <c r="H49" s="32"/>
      <c r="I49" s="32"/>
      <c r="J49" s="32"/>
      <c r="K49" s="32"/>
      <c r="L49" s="86"/>
    </row>
    <row r="50" spans="1:13" ht="78.75">
      <c r="A50" s="36" t="s">
        <v>4</v>
      </c>
      <c r="B50" s="37" t="s">
        <v>5</v>
      </c>
      <c r="C50" s="37" t="s">
        <v>76</v>
      </c>
      <c r="D50" s="37" t="s">
        <v>77</v>
      </c>
      <c r="E50" s="37" t="s">
        <v>78</v>
      </c>
      <c r="F50" s="37" t="s">
        <v>79</v>
      </c>
      <c r="G50" s="38" t="s">
        <v>80</v>
      </c>
      <c r="H50" s="14" t="s">
        <v>14</v>
      </c>
      <c r="I50" s="37" t="s">
        <v>81</v>
      </c>
      <c r="J50" s="37" t="s">
        <v>82</v>
      </c>
      <c r="K50" s="37" t="s">
        <v>83</v>
      </c>
      <c r="L50" s="14" t="s">
        <v>18</v>
      </c>
      <c r="M50" s="224" t="s">
        <v>185</v>
      </c>
    </row>
    <row r="51" spans="1:13">
      <c r="A51" s="82">
        <v>1</v>
      </c>
      <c r="B51" s="43" t="s">
        <v>114</v>
      </c>
      <c r="C51" s="87" t="s">
        <v>115</v>
      </c>
      <c r="D51" s="40" t="s">
        <v>106</v>
      </c>
      <c r="E51" s="46">
        <v>1</v>
      </c>
      <c r="F51" s="43" t="s">
        <v>27</v>
      </c>
      <c r="G51" s="44">
        <v>150</v>
      </c>
      <c r="H51" s="60">
        <f t="shared" ref="H51:H61" si="5">E51*G51</f>
        <v>150</v>
      </c>
      <c r="I51" s="46">
        <v>15</v>
      </c>
      <c r="J51" s="46">
        <v>20</v>
      </c>
      <c r="K51" s="46">
        <v>5</v>
      </c>
      <c r="L51" s="227">
        <v>84.750000000000014</v>
      </c>
      <c r="M51" s="225">
        <f t="shared" ref="M51:M62" si="6">L51*75%</f>
        <v>63.562500000000014</v>
      </c>
    </row>
    <row r="52" spans="1:13">
      <c r="A52" s="83">
        <v>2</v>
      </c>
      <c r="B52" s="53"/>
      <c r="C52" s="88" t="s">
        <v>116</v>
      </c>
      <c r="D52" s="50" t="s">
        <v>106</v>
      </c>
      <c r="E52" s="53">
        <v>3</v>
      </c>
      <c r="F52" s="51" t="s">
        <v>27</v>
      </c>
      <c r="G52" s="52">
        <v>200</v>
      </c>
      <c r="H52" s="60">
        <f t="shared" si="5"/>
        <v>600</v>
      </c>
      <c r="I52" s="53">
        <v>15</v>
      </c>
      <c r="J52" s="53">
        <v>20</v>
      </c>
      <c r="K52" s="53">
        <v>5</v>
      </c>
      <c r="L52" s="228">
        <v>339.00000000000006</v>
      </c>
      <c r="M52" s="225">
        <f t="shared" si="6"/>
        <v>254.25000000000006</v>
      </c>
    </row>
    <row r="53" spans="1:13">
      <c r="A53" s="82">
        <v>3</v>
      </c>
      <c r="B53" s="46"/>
      <c r="C53" s="87" t="s">
        <v>117</v>
      </c>
      <c r="D53" s="40" t="s">
        <v>106</v>
      </c>
      <c r="E53" s="46">
        <v>1</v>
      </c>
      <c r="F53" s="43" t="s">
        <v>27</v>
      </c>
      <c r="G53" s="44">
        <v>120</v>
      </c>
      <c r="H53" s="60">
        <f t="shared" si="5"/>
        <v>120</v>
      </c>
      <c r="I53" s="46">
        <v>15</v>
      </c>
      <c r="J53" s="46">
        <v>20</v>
      </c>
      <c r="K53" s="46">
        <v>5</v>
      </c>
      <c r="L53" s="227">
        <v>67.800000000000011</v>
      </c>
      <c r="M53" s="225">
        <f t="shared" si="6"/>
        <v>50.850000000000009</v>
      </c>
    </row>
    <row r="54" spans="1:13">
      <c r="A54" s="83">
        <v>4</v>
      </c>
      <c r="B54" s="53"/>
      <c r="C54" s="88" t="s">
        <v>118</v>
      </c>
      <c r="D54" s="50" t="s">
        <v>106</v>
      </c>
      <c r="E54" s="53">
        <v>3</v>
      </c>
      <c r="F54" s="51" t="s">
        <v>27</v>
      </c>
      <c r="G54" s="52">
        <v>250</v>
      </c>
      <c r="H54" s="60">
        <f t="shared" si="5"/>
        <v>750</v>
      </c>
      <c r="I54" s="53">
        <v>15</v>
      </c>
      <c r="J54" s="53">
        <v>20</v>
      </c>
      <c r="K54" s="53">
        <v>5</v>
      </c>
      <c r="L54" s="228">
        <v>423.75000000000006</v>
      </c>
      <c r="M54" s="225">
        <f t="shared" si="6"/>
        <v>317.81250000000006</v>
      </c>
    </row>
    <row r="55" spans="1:13">
      <c r="A55" s="82">
        <v>5</v>
      </c>
      <c r="B55" s="46"/>
      <c r="C55" s="87" t="s">
        <v>119</v>
      </c>
      <c r="D55" s="40" t="s">
        <v>106</v>
      </c>
      <c r="E55" s="46">
        <v>1</v>
      </c>
      <c r="F55" s="43" t="s">
        <v>27</v>
      </c>
      <c r="G55" s="44">
        <v>85</v>
      </c>
      <c r="H55" s="60">
        <f t="shared" si="5"/>
        <v>85</v>
      </c>
      <c r="I55" s="46">
        <v>15</v>
      </c>
      <c r="J55" s="46">
        <v>20</v>
      </c>
      <c r="K55" s="46">
        <v>5</v>
      </c>
      <c r="L55" s="227">
        <v>48.025000000000006</v>
      </c>
      <c r="M55" s="225">
        <f t="shared" si="6"/>
        <v>36.018750000000004</v>
      </c>
    </row>
    <row r="56" spans="1:13">
      <c r="A56" s="83">
        <v>6</v>
      </c>
      <c r="B56" s="53"/>
      <c r="C56" s="88" t="s">
        <v>120</v>
      </c>
      <c r="D56" s="50" t="s">
        <v>106</v>
      </c>
      <c r="E56" s="53">
        <v>2</v>
      </c>
      <c r="F56" s="51" t="s">
        <v>27</v>
      </c>
      <c r="G56" s="52">
        <v>450</v>
      </c>
      <c r="H56" s="60">
        <f t="shared" si="5"/>
        <v>900</v>
      </c>
      <c r="I56" s="53">
        <v>15</v>
      </c>
      <c r="J56" s="53">
        <v>20</v>
      </c>
      <c r="K56" s="53">
        <v>5</v>
      </c>
      <c r="L56" s="228">
        <v>508.50000000000006</v>
      </c>
      <c r="M56" s="225">
        <f t="shared" si="6"/>
        <v>381.37500000000006</v>
      </c>
    </row>
    <row r="57" spans="1:13">
      <c r="A57" s="82">
        <v>7</v>
      </c>
      <c r="B57" s="46"/>
      <c r="C57" s="87" t="s">
        <v>121</v>
      </c>
      <c r="D57" s="40" t="s">
        <v>106</v>
      </c>
      <c r="E57" s="46">
        <v>2</v>
      </c>
      <c r="F57" s="43" t="s">
        <v>27</v>
      </c>
      <c r="G57" s="44">
        <v>250</v>
      </c>
      <c r="H57" s="60">
        <f t="shared" si="5"/>
        <v>500</v>
      </c>
      <c r="I57" s="46">
        <v>15</v>
      </c>
      <c r="J57" s="46">
        <v>20</v>
      </c>
      <c r="K57" s="46">
        <v>5</v>
      </c>
      <c r="L57" s="227">
        <v>282.50000000000006</v>
      </c>
      <c r="M57" s="225">
        <f t="shared" si="6"/>
        <v>211.87500000000006</v>
      </c>
    </row>
    <row r="58" spans="1:13">
      <c r="A58" s="83">
        <v>8</v>
      </c>
      <c r="B58" s="53"/>
      <c r="C58" s="88" t="s">
        <v>122</v>
      </c>
      <c r="D58" s="50" t="s">
        <v>106</v>
      </c>
      <c r="E58" s="53">
        <v>1</v>
      </c>
      <c r="F58" s="51" t="s">
        <v>27</v>
      </c>
      <c r="G58" s="52">
        <v>350</v>
      </c>
      <c r="H58" s="60">
        <f t="shared" si="5"/>
        <v>350</v>
      </c>
      <c r="I58" s="53">
        <v>15</v>
      </c>
      <c r="J58" s="53">
        <v>20</v>
      </c>
      <c r="K58" s="53">
        <v>5</v>
      </c>
      <c r="L58" s="228">
        <v>197.75000000000003</v>
      </c>
      <c r="M58" s="225">
        <f t="shared" si="6"/>
        <v>148.31250000000003</v>
      </c>
    </row>
    <row r="59" spans="1:13">
      <c r="A59" s="82">
        <v>9</v>
      </c>
      <c r="B59" s="46"/>
      <c r="C59" s="87" t="s">
        <v>123</v>
      </c>
      <c r="D59" s="40" t="s">
        <v>106</v>
      </c>
      <c r="E59" s="46">
        <v>1</v>
      </c>
      <c r="F59" s="43" t="s">
        <v>27</v>
      </c>
      <c r="G59" s="44">
        <v>350</v>
      </c>
      <c r="H59" s="60">
        <f t="shared" si="5"/>
        <v>350</v>
      </c>
      <c r="I59" s="46">
        <v>15</v>
      </c>
      <c r="J59" s="46">
        <v>20</v>
      </c>
      <c r="K59" s="46">
        <v>5</v>
      </c>
      <c r="L59" s="227">
        <v>197.75000000000003</v>
      </c>
      <c r="M59" s="225">
        <f t="shared" si="6"/>
        <v>148.31250000000003</v>
      </c>
    </row>
    <row r="60" spans="1:13">
      <c r="A60" s="83">
        <v>10</v>
      </c>
      <c r="B60" s="53"/>
      <c r="C60" s="88" t="s">
        <v>124</v>
      </c>
      <c r="D60" s="50" t="s">
        <v>106</v>
      </c>
      <c r="E60" s="53">
        <v>1</v>
      </c>
      <c r="F60" s="51" t="s">
        <v>27</v>
      </c>
      <c r="G60" s="52">
        <v>850</v>
      </c>
      <c r="H60" s="60">
        <f t="shared" si="5"/>
        <v>850</v>
      </c>
      <c r="I60" s="53">
        <v>15</v>
      </c>
      <c r="J60" s="53">
        <v>20</v>
      </c>
      <c r="K60" s="53">
        <v>5</v>
      </c>
      <c r="L60" s="228">
        <v>480.25000000000006</v>
      </c>
      <c r="M60" s="225">
        <f t="shared" si="6"/>
        <v>360.18750000000006</v>
      </c>
    </row>
    <row r="61" spans="1:13">
      <c r="A61" s="82">
        <v>11</v>
      </c>
      <c r="B61" s="61"/>
      <c r="C61" s="89" t="s">
        <v>125</v>
      </c>
      <c r="D61" s="57" t="s">
        <v>106</v>
      </c>
      <c r="E61" s="61">
        <v>1</v>
      </c>
      <c r="F61" s="58" t="s">
        <v>27</v>
      </c>
      <c r="G61" s="59">
        <v>650</v>
      </c>
      <c r="H61" s="60">
        <f t="shared" si="5"/>
        <v>650</v>
      </c>
      <c r="I61" s="61">
        <v>15</v>
      </c>
      <c r="J61" s="61">
        <v>20</v>
      </c>
      <c r="K61" s="61">
        <v>5</v>
      </c>
      <c r="L61" s="229">
        <v>367.25000000000006</v>
      </c>
      <c r="M61" s="225">
        <f t="shared" si="6"/>
        <v>275.43750000000006</v>
      </c>
    </row>
    <row r="62" spans="1:13">
      <c r="A62" s="84"/>
      <c r="B62" s="85"/>
      <c r="C62" s="74"/>
      <c r="D62" s="70"/>
      <c r="E62" s="71" t="s">
        <v>97</v>
      </c>
      <c r="F62" s="74"/>
      <c r="G62" s="150" t="s">
        <v>98</v>
      </c>
      <c r="H62" s="151">
        <v>5305</v>
      </c>
      <c r="I62" s="152"/>
      <c r="J62" s="152"/>
      <c r="K62" s="152"/>
      <c r="L62" s="238">
        <v>2997.3250000000003</v>
      </c>
      <c r="M62" s="226">
        <f t="shared" si="6"/>
        <v>2247.9937500000001</v>
      </c>
    </row>
    <row r="63" spans="1:13" ht="40.5" customHeight="1">
      <c r="A63" s="217" t="s">
        <v>126</v>
      </c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1"/>
      <c r="M63" s="80" t="s">
        <v>75</v>
      </c>
    </row>
    <row r="64" spans="1:13" ht="19.5" customHeight="1" thickBot="1">
      <c r="A64" s="30"/>
      <c r="B64" s="81" t="s">
        <v>127</v>
      </c>
      <c r="C64" s="32"/>
      <c r="D64" s="33"/>
      <c r="E64" s="33"/>
      <c r="F64" s="33"/>
      <c r="G64" s="34"/>
      <c r="H64" s="32"/>
      <c r="I64" s="32"/>
      <c r="J64" s="32"/>
      <c r="K64" s="32"/>
      <c r="L64" s="35"/>
    </row>
    <row r="65" spans="1:13" ht="78.75">
      <c r="A65" s="36" t="s">
        <v>4</v>
      </c>
      <c r="B65" s="37" t="s">
        <v>5</v>
      </c>
      <c r="C65" s="37" t="s">
        <v>76</v>
      </c>
      <c r="D65" s="37" t="s">
        <v>77</v>
      </c>
      <c r="E65" s="37" t="s">
        <v>78</v>
      </c>
      <c r="F65" s="37" t="s">
        <v>79</v>
      </c>
      <c r="G65" s="38" t="s">
        <v>80</v>
      </c>
      <c r="H65" s="14" t="s">
        <v>14</v>
      </c>
      <c r="I65" s="37" t="s">
        <v>81</v>
      </c>
      <c r="J65" s="37" t="s">
        <v>82</v>
      </c>
      <c r="K65" s="37" t="s">
        <v>83</v>
      </c>
      <c r="L65" s="14" t="s">
        <v>18</v>
      </c>
      <c r="M65" s="224" t="s">
        <v>185</v>
      </c>
    </row>
    <row r="66" spans="1:13">
      <c r="A66" s="195">
        <v>1</v>
      </c>
      <c r="B66" s="196" t="s">
        <v>128</v>
      </c>
      <c r="C66" s="197" t="s">
        <v>129</v>
      </c>
      <c r="D66" s="196" t="s">
        <v>103</v>
      </c>
      <c r="E66" s="198">
        <v>2</v>
      </c>
      <c r="F66" s="196" t="s">
        <v>27</v>
      </c>
      <c r="G66" s="199">
        <v>145</v>
      </c>
      <c r="H66" s="200">
        <f t="shared" ref="H66:H78" si="7">E66*G66</f>
        <v>290</v>
      </c>
      <c r="I66" s="198">
        <v>15</v>
      </c>
      <c r="J66" s="198">
        <v>20</v>
      </c>
      <c r="K66" s="198">
        <v>5</v>
      </c>
      <c r="L66" s="240">
        <v>163.85000000000002</v>
      </c>
      <c r="M66" s="236">
        <v>0</v>
      </c>
    </row>
    <row r="67" spans="1:13">
      <c r="A67" s="195">
        <v>2</v>
      </c>
      <c r="B67" s="198"/>
      <c r="C67" s="197" t="s">
        <v>116</v>
      </c>
      <c r="D67" s="196" t="s">
        <v>106</v>
      </c>
      <c r="E67" s="198">
        <v>4</v>
      </c>
      <c r="F67" s="196" t="s">
        <v>27</v>
      </c>
      <c r="G67" s="199">
        <v>15</v>
      </c>
      <c r="H67" s="200">
        <f t="shared" si="7"/>
        <v>60</v>
      </c>
      <c r="I67" s="198">
        <v>15</v>
      </c>
      <c r="J67" s="198">
        <v>20</v>
      </c>
      <c r="K67" s="198">
        <v>5</v>
      </c>
      <c r="L67" s="240">
        <v>33.900000000000006</v>
      </c>
      <c r="M67" s="236">
        <v>0</v>
      </c>
    </row>
    <row r="68" spans="1:13">
      <c r="A68" s="195">
        <v>3</v>
      </c>
      <c r="B68" s="198"/>
      <c r="C68" s="197" t="s">
        <v>119</v>
      </c>
      <c r="D68" s="196" t="s">
        <v>106</v>
      </c>
      <c r="E68" s="198">
        <v>2</v>
      </c>
      <c r="F68" s="196" t="s">
        <v>27</v>
      </c>
      <c r="G68" s="199">
        <v>28</v>
      </c>
      <c r="H68" s="200">
        <f t="shared" si="7"/>
        <v>56</v>
      </c>
      <c r="I68" s="198">
        <v>15</v>
      </c>
      <c r="J68" s="198">
        <v>20</v>
      </c>
      <c r="K68" s="198">
        <v>5</v>
      </c>
      <c r="L68" s="240">
        <v>31.640000000000004</v>
      </c>
      <c r="M68" s="236">
        <v>0</v>
      </c>
    </row>
    <row r="69" spans="1:13">
      <c r="A69" s="195">
        <v>4</v>
      </c>
      <c r="B69" s="198"/>
      <c r="C69" s="197" t="s">
        <v>117</v>
      </c>
      <c r="D69" s="196" t="s">
        <v>106</v>
      </c>
      <c r="E69" s="198">
        <v>1</v>
      </c>
      <c r="F69" s="196" t="s">
        <v>27</v>
      </c>
      <c r="G69" s="199">
        <v>28</v>
      </c>
      <c r="H69" s="200">
        <f t="shared" si="7"/>
        <v>28</v>
      </c>
      <c r="I69" s="198">
        <v>15</v>
      </c>
      <c r="J69" s="198">
        <v>20</v>
      </c>
      <c r="K69" s="198">
        <v>5</v>
      </c>
      <c r="L69" s="240">
        <v>15.820000000000002</v>
      </c>
      <c r="M69" s="236">
        <v>0</v>
      </c>
    </row>
    <row r="70" spans="1:13">
      <c r="A70" s="195">
        <v>5</v>
      </c>
      <c r="B70" s="198"/>
      <c r="C70" s="197" t="s">
        <v>118</v>
      </c>
      <c r="D70" s="196" t="s">
        <v>106</v>
      </c>
      <c r="E70" s="198">
        <v>1</v>
      </c>
      <c r="F70" s="196" t="s">
        <v>27</v>
      </c>
      <c r="G70" s="199">
        <v>52</v>
      </c>
      <c r="H70" s="200">
        <f t="shared" si="7"/>
        <v>52</v>
      </c>
      <c r="I70" s="198">
        <v>15</v>
      </c>
      <c r="J70" s="198">
        <v>20</v>
      </c>
      <c r="K70" s="198">
        <v>5</v>
      </c>
      <c r="L70" s="240">
        <v>29.380000000000003</v>
      </c>
      <c r="M70" s="236">
        <v>0</v>
      </c>
    </row>
    <row r="71" spans="1:13">
      <c r="A71" s="195">
        <v>6</v>
      </c>
      <c r="B71" s="198"/>
      <c r="C71" s="197" t="s">
        <v>130</v>
      </c>
      <c r="D71" s="196" t="s">
        <v>106</v>
      </c>
      <c r="E71" s="198">
        <v>2</v>
      </c>
      <c r="F71" s="196" t="s">
        <v>27</v>
      </c>
      <c r="G71" s="199">
        <v>52</v>
      </c>
      <c r="H71" s="200">
        <f t="shared" si="7"/>
        <v>104</v>
      </c>
      <c r="I71" s="198">
        <v>15</v>
      </c>
      <c r="J71" s="198">
        <v>20</v>
      </c>
      <c r="K71" s="198">
        <v>5</v>
      </c>
      <c r="L71" s="240">
        <v>58.760000000000005</v>
      </c>
      <c r="M71" s="236">
        <v>0</v>
      </c>
    </row>
    <row r="72" spans="1:13">
      <c r="A72" s="195">
        <v>7</v>
      </c>
      <c r="B72" s="198"/>
      <c r="C72" s="197" t="s">
        <v>131</v>
      </c>
      <c r="D72" s="196" t="s">
        <v>106</v>
      </c>
      <c r="E72" s="198">
        <v>22</v>
      </c>
      <c r="F72" s="196" t="s">
        <v>27</v>
      </c>
      <c r="G72" s="199">
        <v>12.5</v>
      </c>
      <c r="H72" s="200">
        <f t="shared" si="7"/>
        <v>275</v>
      </c>
      <c r="I72" s="198">
        <v>15</v>
      </c>
      <c r="J72" s="198">
        <v>20</v>
      </c>
      <c r="K72" s="198">
        <v>5</v>
      </c>
      <c r="L72" s="240">
        <v>155.37500000000003</v>
      </c>
      <c r="M72" s="236">
        <v>0</v>
      </c>
    </row>
    <row r="73" spans="1:13">
      <c r="A73" s="195">
        <v>8</v>
      </c>
      <c r="B73" s="198"/>
      <c r="C73" s="197" t="s">
        <v>132</v>
      </c>
      <c r="D73" s="196" t="s">
        <v>106</v>
      </c>
      <c r="E73" s="198">
        <v>1</v>
      </c>
      <c r="F73" s="196" t="s">
        <v>27</v>
      </c>
      <c r="G73" s="199">
        <v>18.3</v>
      </c>
      <c r="H73" s="200">
        <f t="shared" si="7"/>
        <v>18.3</v>
      </c>
      <c r="I73" s="198">
        <v>15</v>
      </c>
      <c r="J73" s="198">
        <v>20</v>
      </c>
      <c r="K73" s="198">
        <v>5</v>
      </c>
      <c r="L73" s="240">
        <v>10.339500000000001</v>
      </c>
      <c r="M73" s="236">
        <v>0</v>
      </c>
    </row>
    <row r="74" spans="1:13">
      <c r="A74" s="195">
        <v>9</v>
      </c>
      <c r="B74" s="198"/>
      <c r="C74" s="197" t="s">
        <v>133</v>
      </c>
      <c r="D74" s="196" t="s">
        <v>106</v>
      </c>
      <c r="E74" s="198">
        <v>1</v>
      </c>
      <c r="F74" s="196" t="s">
        <v>27</v>
      </c>
      <c r="G74" s="199">
        <v>157</v>
      </c>
      <c r="H74" s="200">
        <f t="shared" si="7"/>
        <v>157</v>
      </c>
      <c r="I74" s="198">
        <v>15</v>
      </c>
      <c r="J74" s="198">
        <v>20</v>
      </c>
      <c r="K74" s="198">
        <v>5</v>
      </c>
      <c r="L74" s="240">
        <v>88.705000000000013</v>
      </c>
      <c r="M74" s="236">
        <v>0</v>
      </c>
    </row>
    <row r="75" spans="1:13">
      <c r="A75" s="195">
        <v>10</v>
      </c>
      <c r="B75" s="198"/>
      <c r="C75" s="197" t="s">
        <v>122</v>
      </c>
      <c r="D75" s="196" t="s">
        <v>106</v>
      </c>
      <c r="E75" s="198">
        <v>1</v>
      </c>
      <c r="F75" s="196" t="s">
        <v>27</v>
      </c>
      <c r="G75" s="199">
        <v>157</v>
      </c>
      <c r="H75" s="200">
        <f t="shared" si="7"/>
        <v>157</v>
      </c>
      <c r="I75" s="198">
        <v>15</v>
      </c>
      <c r="J75" s="198">
        <v>20</v>
      </c>
      <c r="K75" s="198">
        <v>5</v>
      </c>
      <c r="L75" s="240">
        <v>88.705000000000013</v>
      </c>
      <c r="M75" s="236">
        <v>0</v>
      </c>
    </row>
    <row r="76" spans="1:13">
      <c r="A76" s="195">
        <v>11</v>
      </c>
      <c r="B76" s="198"/>
      <c r="C76" s="197" t="s">
        <v>134</v>
      </c>
      <c r="D76" s="196" t="s">
        <v>106</v>
      </c>
      <c r="E76" s="198">
        <v>1</v>
      </c>
      <c r="F76" s="196" t="s">
        <v>27</v>
      </c>
      <c r="G76" s="199">
        <v>108</v>
      </c>
      <c r="H76" s="200">
        <f t="shared" si="7"/>
        <v>108</v>
      </c>
      <c r="I76" s="198">
        <v>15</v>
      </c>
      <c r="J76" s="198">
        <v>20</v>
      </c>
      <c r="K76" s="198">
        <v>5</v>
      </c>
      <c r="L76" s="240">
        <v>61.02</v>
      </c>
      <c r="M76" s="236">
        <v>0</v>
      </c>
    </row>
    <row r="77" spans="1:13">
      <c r="A77" s="195">
        <v>12</v>
      </c>
      <c r="B77" s="198"/>
      <c r="C77" s="197" t="s">
        <v>135</v>
      </c>
      <c r="D77" s="196" t="s">
        <v>106</v>
      </c>
      <c r="E77" s="198">
        <v>3</v>
      </c>
      <c r="F77" s="196" t="s">
        <v>27</v>
      </c>
      <c r="G77" s="199">
        <v>92</v>
      </c>
      <c r="H77" s="200">
        <f t="shared" si="7"/>
        <v>276</v>
      </c>
      <c r="I77" s="198">
        <v>15</v>
      </c>
      <c r="J77" s="198">
        <v>20</v>
      </c>
      <c r="K77" s="198">
        <v>5</v>
      </c>
      <c r="L77" s="240">
        <v>155.94000000000003</v>
      </c>
      <c r="M77" s="236">
        <v>0</v>
      </c>
    </row>
    <row r="78" spans="1:13">
      <c r="A78" s="201">
        <v>13</v>
      </c>
      <c r="B78" s="202"/>
      <c r="C78" s="203" t="s">
        <v>136</v>
      </c>
      <c r="D78" s="204" t="s">
        <v>106</v>
      </c>
      <c r="E78" s="202">
        <v>1</v>
      </c>
      <c r="F78" s="204" t="s">
        <v>27</v>
      </c>
      <c r="G78" s="205">
        <v>31</v>
      </c>
      <c r="H78" s="200">
        <f t="shared" si="7"/>
        <v>31</v>
      </c>
      <c r="I78" s="202">
        <v>15</v>
      </c>
      <c r="J78" s="202">
        <v>20</v>
      </c>
      <c r="K78" s="202">
        <v>5</v>
      </c>
      <c r="L78" s="241">
        <v>17.515000000000001</v>
      </c>
      <c r="M78" s="236">
        <v>0</v>
      </c>
    </row>
    <row r="79" spans="1:13">
      <c r="A79" s="67"/>
      <c r="B79" s="90"/>
      <c r="C79" s="74"/>
      <c r="D79" s="70"/>
      <c r="E79" s="71" t="s">
        <v>97</v>
      </c>
      <c r="F79" s="74"/>
      <c r="G79" s="150" t="s">
        <v>98</v>
      </c>
      <c r="H79" s="151">
        <v>1612.3</v>
      </c>
      <c r="I79" s="152"/>
      <c r="J79" s="152"/>
      <c r="K79" s="152"/>
      <c r="L79" s="238">
        <v>910.94950000000006</v>
      </c>
      <c r="M79" s="226"/>
    </row>
    <row r="80" spans="1:13" ht="39" customHeight="1">
      <c r="A80" s="222" t="s">
        <v>137</v>
      </c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1"/>
      <c r="M80" s="80" t="s">
        <v>75</v>
      </c>
    </row>
    <row r="81" spans="1:13" ht="24" customHeight="1" thickBot="1">
      <c r="A81" s="30"/>
      <c r="B81" s="81" t="s">
        <v>138</v>
      </c>
      <c r="C81" s="32"/>
      <c r="D81" s="33"/>
      <c r="E81" s="33"/>
      <c r="F81" s="33"/>
      <c r="G81" s="34"/>
      <c r="H81" s="32"/>
      <c r="I81" s="32"/>
      <c r="J81" s="32"/>
      <c r="K81" s="32"/>
      <c r="L81" s="35"/>
    </row>
    <row r="82" spans="1:13" ht="78.75">
      <c r="A82" s="36" t="s">
        <v>4</v>
      </c>
      <c r="B82" s="37" t="s">
        <v>5</v>
      </c>
      <c r="C82" s="37" t="s">
        <v>76</v>
      </c>
      <c r="D82" s="37" t="s">
        <v>77</v>
      </c>
      <c r="E82" s="37" t="s">
        <v>78</v>
      </c>
      <c r="F82" s="37" t="s">
        <v>79</v>
      </c>
      <c r="G82" s="38" t="s">
        <v>80</v>
      </c>
      <c r="H82" s="14" t="s">
        <v>14</v>
      </c>
      <c r="I82" s="37" t="s">
        <v>81</v>
      </c>
      <c r="J82" s="37" t="s">
        <v>82</v>
      </c>
      <c r="K82" s="37" t="s">
        <v>83</v>
      </c>
      <c r="L82" s="14" t="s">
        <v>18</v>
      </c>
      <c r="M82" s="224" t="s">
        <v>185</v>
      </c>
    </row>
    <row r="83" spans="1:13" ht="51">
      <c r="A83" s="54">
        <v>1</v>
      </c>
      <c r="B83" s="91" t="s">
        <v>139</v>
      </c>
      <c r="C83" s="92" t="s">
        <v>140</v>
      </c>
      <c r="D83" s="93" t="s">
        <v>106</v>
      </c>
      <c r="E83" s="55">
        <v>40</v>
      </c>
      <c r="F83" s="58" t="s">
        <v>27</v>
      </c>
      <c r="G83" s="59">
        <v>60</v>
      </c>
      <c r="H83" s="60">
        <f t="shared" ref="H83" si="8">E83*G83</f>
        <v>2400</v>
      </c>
      <c r="I83" s="61">
        <v>15</v>
      </c>
      <c r="J83" s="61">
        <v>20</v>
      </c>
      <c r="K83" s="61">
        <v>5</v>
      </c>
      <c r="L83" s="229">
        <v>1356.0000000000002</v>
      </c>
      <c r="M83" s="225">
        <f t="shared" ref="M83:M84" si="9">L83*75%</f>
        <v>1017.0000000000002</v>
      </c>
    </row>
    <row r="84" spans="1:13">
      <c r="A84" s="67"/>
      <c r="B84" s="70"/>
      <c r="C84" s="74"/>
      <c r="D84" s="70"/>
      <c r="E84" s="71" t="s">
        <v>97</v>
      </c>
      <c r="F84" s="74"/>
      <c r="G84" s="153" t="s">
        <v>98</v>
      </c>
      <c r="H84" s="154">
        <v>2400</v>
      </c>
      <c r="I84" s="155"/>
      <c r="J84" s="155"/>
      <c r="K84" s="155"/>
      <c r="L84" s="239">
        <v>1356.0000000000002</v>
      </c>
      <c r="M84" s="226">
        <f t="shared" si="9"/>
        <v>1017.0000000000002</v>
      </c>
    </row>
    <row r="85" spans="1:13" ht="32.25" customHeight="1" thickBot="1">
      <c r="A85" s="94"/>
      <c r="B85" s="95" t="s">
        <v>141</v>
      </c>
      <c r="C85" s="96" t="s">
        <v>142</v>
      </c>
      <c r="D85" s="97"/>
      <c r="E85" s="98"/>
      <c r="F85" s="99"/>
      <c r="G85" s="100"/>
      <c r="H85" s="98"/>
      <c r="I85" s="98"/>
      <c r="J85" s="98"/>
      <c r="K85" s="98"/>
      <c r="L85" s="100"/>
      <c r="M85" s="101" t="s">
        <v>143</v>
      </c>
    </row>
    <row r="86" spans="1:13" ht="84" customHeight="1">
      <c r="A86" s="102" t="s">
        <v>4</v>
      </c>
      <c r="B86" s="37" t="s">
        <v>5</v>
      </c>
      <c r="C86" s="37" t="s">
        <v>76</v>
      </c>
      <c r="D86" s="37" t="s">
        <v>77</v>
      </c>
      <c r="E86" s="37" t="s">
        <v>78</v>
      </c>
      <c r="F86" s="37" t="s">
        <v>79</v>
      </c>
      <c r="G86" s="38" t="s">
        <v>80</v>
      </c>
      <c r="H86" s="14" t="s">
        <v>14</v>
      </c>
      <c r="I86" s="37" t="s">
        <v>81</v>
      </c>
      <c r="J86" s="37" t="s">
        <v>82</v>
      </c>
      <c r="K86" s="37" t="s">
        <v>83</v>
      </c>
      <c r="L86" s="14" t="s">
        <v>18</v>
      </c>
      <c r="M86" s="224" t="s">
        <v>185</v>
      </c>
    </row>
    <row r="87" spans="1:13" ht="38.25">
      <c r="A87" s="180">
        <v>96</v>
      </c>
      <c r="B87" s="181" t="s">
        <v>144</v>
      </c>
      <c r="C87" s="182" t="s">
        <v>145</v>
      </c>
      <c r="D87" s="183" t="s">
        <v>106</v>
      </c>
      <c r="E87" s="184">
        <v>1</v>
      </c>
      <c r="F87" s="183" t="s">
        <v>27</v>
      </c>
      <c r="G87" s="185">
        <v>54.5</v>
      </c>
      <c r="H87" s="186">
        <f t="shared" ref="H87" si="10">E87*G87</f>
        <v>54.5</v>
      </c>
      <c r="I87" s="184">
        <v>15</v>
      </c>
      <c r="J87" s="184">
        <v>20</v>
      </c>
      <c r="K87" s="184">
        <v>5</v>
      </c>
      <c r="L87" s="237">
        <v>30.792500000000004</v>
      </c>
      <c r="M87" s="236">
        <v>0</v>
      </c>
    </row>
    <row r="88" spans="1:13">
      <c r="A88" s="104"/>
      <c r="B88" s="105"/>
      <c r="C88" s="106"/>
      <c r="D88" s="107"/>
      <c r="E88" s="108"/>
      <c r="F88" s="107"/>
      <c r="G88" s="153" t="s">
        <v>98</v>
      </c>
      <c r="H88" s="151">
        <v>54.5</v>
      </c>
      <c r="I88" s="156"/>
      <c r="J88" s="156"/>
      <c r="K88" s="156"/>
      <c r="L88" s="238">
        <v>30.792500000000004</v>
      </c>
      <c r="M88" s="225">
        <v>0</v>
      </c>
    </row>
    <row r="89" spans="1:13" ht="29.25" customHeight="1" thickBot="1">
      <c r="A89" s="109"/>
      <c r="B89" s="110"/>
      <c r="C89" s="223" t="s">
        <v>146</v>
      </c>
      <c r="D89" s="223"/>
      <c r="E89" s="111"/>
      <c r="F89" s="112"/>
      <c r="G89" s="113"/>
      <c r="H89" s="111"/>
      <c r="I89" s="111"/>
      <c r="J89" s="111"/>
      <c r="K89" s="111"/>
      <c r="L89" s="113"/>
    </row>
    <row r="90" spans="1:13" ht="78.75">
      <c r="A90" s="36" t="s">
        <v>4</v>
      </c>
      <c r="B90" s="37" t="s">
        <v>5</v>
      </c>
      <c r="C90" s="37" t="s">
        <v>76</v>
      </c>
      <c r="D90" s="37" t="s">
        <v>77</v>
      </c>
      <c r="E90" s="37" t="s">
        <v>78</v>
      </c>
      <c r="F90" s="37" t="s">
        <v>79</v>
      </c>
      <c r="G90" s="38" t="s">
        <v>80</v>
      </c>
      <c r="H90" s="14" t="s">
        <v>14</v>
      </c>
      <c r="I90" s="37" t="s">
        <v>81</v>
      </c>
      <c r="J90" s="37" t="s">
        <v>82</v>
      </c>
      <c r="K90" s="37" t="s">
        <v>83</v>
      </c>
      <c r="L90" s="14" t="s">
        <v>18</v>
      </c>
      <c r="M90" s="224" t="s">
        <v>185</v>
      </c>
    </row>
    <row r="91" spans="1:13" ht="63.75">
      <c r="A91" s="187">
        <v>95</v>
      </c>
      <c r="B91" s="188" t="s">
        <v>147</v>
      </c>
      <c r="C91" s="189" t="s">
        <v>148</v>
      </c>
      <c r="D91" s="190" t="s">
        <v>106</v>
      </c>
      <c r="E91" s="191">
        <v>5</v>
      </c>
      <c r="F91" s="190" t="s">
        <v>27</v>
      </c>
      <c r="G91" s="192">
        <v>36</v>
      </c>
      <c r="H91" s="193">
        <f t="shared" ref="H91:H102" si="11">E91*G91</f>
        <v>180</v>
      </c>
      <c r="I91" s="191">
        <v>15</v>
      </c>
      <c r="J91" s="191">
        <v>20</v>
      </c>
      <c r="K91" s="191">
        <v>5</v>
      </c>
      <c r="L91" s="244">
        <v>101.70000000000002</v>
      </c>
      <c r="M91" s="225">
        <v>0</v>
      </c>
    </row>
    <row r="92" spans="1:13" ht="25.5">
      <c r="A92" s="194">
        <v>97</v>
      </c>
      <c r="B92" s="188" t="s">
        <v>149</v>
      </c>
      <c r="C92" s="189" t="s">
        <v>150</v>
      </c>
      <c r="D92" s="190" t="s">
        <v>106</v>
      </c>
      <c r="E92" s="191">
        <v>1</v>
      </c>
      <c r="F92" s="190" t="s">
        <v>27</v>
      </c>
      <c r="G92" s="192">
        <v>22</v>
      </c>
      <c r="H92" s="193">
        <f t="shared" si="11"/>
        <v>22</v>
      </c>
      <c r="I92" s="191">
        <v>15</v>
      </c>
      <c r="J92" s="191">
        <v>20</v>
      </c>
      <c r="K92" s="191">
        <v>5</v>
      </c>
      <c r="L92" s="244">
        <v>12.430000000000001</v>
      </c>
      <c r="M92" s="225">
        <v>0</v>
      </c>
    </row>
    <row r="93" spans="1:13" ht="37.5" customHeight="1">
      <c r="A93" s="187">
        <v>98</v>
      </c>
      <c r="B93" s="188" t="s">
        <v>151</v>
      </c>
      <c r="C93" s="189" t="s">
        <v>152</v>
      </c>
      <c r="D93" s="190" t="s">
        <v>106</v>
      </c>
      <c r="E93" s="191">
        <v>1</v>
      </c>
      <c r="F93" s="190" t="s">
        <v>27</v>
      </c>
      <c r="G93" s="192">
        <v>26</v>
      </c>
      <c r="H93" s="186">
        <f t="shared" si="11"/>
        <v>26</v>
      </c>
      <c r="I93" s="191">
        <v>15</v>
      </c>
      <c r="J93" s="191">
        <v>20</v>
      </c>
      <c r="K93" s="191">
        <v>5</v>
      </c>
      <c r="L93" s="244">
        <v>14.690000000000001</v>
      </c>
      <c r="M93" s="225">
        <v>0</v>
      </c>
    </row>
    <row r="94" spans="1:13" ht="32.25" customHeight="1">
      <c r="A94" s="187">
        <v>100</v>
      </c>
      <c r="B94" s="188" t="s">
        <v>153</v>
      </c>
      <c r="C94" s="189" t="s">
        <v>154</v>
      </c>
      <c r="D94" s="190" t="s">
        <v>106</v>
      </c>
      <c r="E94" s="191">
        <v>1</v>
      </c>
      <c r="F94" s="190" t="s">
        <v>27</v>
      </c>
      <c r="G94" s="192">
        <v>1228</v>
      </c>
      <c r="H94" s="186">
        <f t="shared" si="11"/>
        <v>1228</v>
      </c>
      <c r="I94" s="191">
        <v>15</v>
      </c>
      <c r="J94" s="191">
        <v>20</v>
      </c>
      <c r="K94" s="191">
        <v>5</v>
      </c>
      <c r="L94" s="244">
        <v>693.82</v>
      </c>
      <c r="M94" s="225">
        <v>0</v>
      </c>
    </row>
    <row r="95" spans="1:13" ht="17.25" customHeight="1">
      <c r="A95" s="114"/>
      <c r="B95" s="115"/>
      <c r="C95" s="116" t="s">
        <v>155</v>
      </c>
      <c r="D95" s="115"/>
      <c r="E95" s="117"/>
      <c r="F95" s="115"/>
      <c r="G95" s="118"/>
      <c r="H95" s="103"/>
      <c r="I95" s="117"/>
      <c r="J95" s="117"/>
      <c r="K95" s="117"/>
      <c r="L95" s="245"/>
      <c r="M95" s="226"/>
    </row>
    <row r="96" spans="1:13">
      <c r="A96" s="187">
        <v>100</v>
      </c>
      <c r="B96" s="188" t="s">
        <v>156</v>
      </c>
      <c r="C96" s="189" t="s">
        <v>157</v>
      </c>
      <c r="D96" s="190" t="s">
        <v>158</v>
      </c>
      <c r="E96" s="191">
        <v>1</v>
      </c>
      <c r="F96" s="190" t="s">
        <v>159</v>
      </c>
      <c r="G96" s="192">
        <v>33.200000000000003</v>
      </c>
      <c r="H96" s="193">
        <f t="shared" si="11"/>
        <v>33.200000000000003</v>
      </c>
      <c r="I96" s="191">
        <v>15</v>
      </c>
      <c r="J96" s="191">
        <v>20</v>
      </c>
      <c r="K96" s="191">
        <v>5</v>
      </c>
      <c r="L96" s="244">
        <v>31.540000000000003</v>
      </c>
      <c r="M96" s="225">
        <v>0</v>
      </c>
    </row>
    <row r="97" spans="1:25">
      <c r="A97" s="187">
        <v>101</v>
      </c>
      <c r="B97" s="188" t="s">
        <v>160</v>
      </c>
      <c r="C97" s="189" t="s">
        <v>161</v>
      </c>
      <c r="D97" s="190" t="s">
        <v>162</v>
      </c>
      <c r="E97" s="191">
        <v>1</v>
      </c>
      <c r="F97" s="190" t="s">
        <v>159</v>
      </c>
      <c r="G97" s="192">
        <v>28.94</v>
      </c>
      <c r="H97" s="186">
        <f t="shared" si="11"/>
        <v>28.94</v>
      </c>
      <c r="I97" s="191">
        <v>15</v>
      </c>
      <c r="J97" s="191">
        <v>20</v>
      </c>
      <c r="K97" s="191">
        <v>5</v>
      </c>
      <c r="L97" s="244">
        <v>27.492999999999999</v>
      </c>
      <c r="M97" s="225">
        <v>0</v>
      </c>
    </row>
    <row r="98" spans="1:25" ht="25.5">
      <c r="A98" s="187">
        <v>102</v>
      </c>
      <c r="B98" s="188" t="s">
        <v>163</v>
      </c>
      <c r="C98" s="189" t="s">
        <v>164</v>
      </c>
      <c r="D98" s="190" t="s">
        <v>165</v>
      </c>
      <c r="E98" s="191">
        <v>1</v>
      </c>
      <c r="F98" s="190" t="s">
        <v>159</v>
      </c>
      <c r="G98" s="192">
        <v>16.45</v>
      </c>
      <c r="H98" s="193">
        <f t="shared" si="11"/>
        <v>16.45</v>
      </c>
      <c r="I98" s="191">
        <v>15</v>
      </c>
      <c r="J98" s="191">
        <v>20</v>
      </c>
      <c r="K98" s="191">
        <v>5</v>
      </c>
      <c r="L98" s="244">
        <v>15.627499999999998</v>
      </c>
      <c r="M98" s="225">
        <v>0</v>
      </c>
    </row>
    <row r="99" spans="1:25" ht="15.75" customHeight="1">
      <c r="A99" s="187">
        <v>103</v>
      </c>
      <c r="B99" s="188" t="s">
        <v>166</v>
      </c>
      <c r="C99" s="189" t="s">
        <v>167</v>
      </c>
      <c r="D99" s="190" t="s">
        <v>168</v>
      </c>
      <c r="E99" s="191">
        <v>1</v>
      </c>
      <c r="F99" s="190" t="s">
        <v>159</v>
      </c>
      <c r="G99" s="192">
        <v>18.399999999999999</v>
      </c>
      <c r="H99" s="186">
        <f t="shared" si="11"/>
        <v>18.399999999999999</v>
      </c>
      <c r="I99" s="191">
        <v>15</v>
      </c>
      <c r="J99" s="191">
        <v>20</v>
      </c>
      <c r="K99" s="191">
        <v>5</v>
      </c>
      <c r="L99" s="244">
        <v>17.479999999999997</v>
      </c>
      <c r="M99" s="225">
        <v>0</v>
      </c>
    </row>
    <row r="100" spans="1:25" ht="21" customHeight="1">
      <c r="A100" s="187">
        <v>104</v>
      </c>
      <c r="B100" s="188" t="s">
        <v>169</v>
      </c>
      <c r="C100" s="189" t="s">
        <v>170</v>
      </c>
      <c r="D100" s="190" t="s">
        <v>171</v>
      </c>
      <c r="E100" s="191">
        <v>1</v>
      </c>
      <c r="F100" s="190" t="s">
        <v>159</v>
      </c>
      <c r="G100" s="192">
        <v>19.739999999999998</v>
      </c>
      <c r="H100" s="193">
        <f t="shared" si="11"/>
        <v>19.739999999999998</v>
      </c>
      <c r="I100" s="191">
        <v>15</v>
      </c>
      <c r="J100" s="191">
        <v>20</v>
      </c>
      <c r="K100" s="191">
        <v>5</v>
      </c>
      <c r="L100" s="244">
        <v>18.752999999999997</v>
      </c>
      <c r="M100" s="225">
        <v>0</v>
      </c>
    </row>
    <row r="101" spans="1:25" ht="25.5">
      <c r="A101" s="187">
        <v>105</v>
      </c>
      <c r="B101" s="188" t="s">
        <v>172</v>
      </c>
      <c r="C101" s="189" t="s">
        <v>173</v>
      </c>
      <c r="D101" s="190" t="s">
        <v>174</v>
      </c>
      <c r="E101" s="191">
        <v>1</v>
      </c>
      <c r="F101" s="190" t="s">
        <v>159</v>
      </c>
      <c r="G101" s="192">
        <v>21.66</v>
      </c>
      <c r="H101" s="186">
        <f t="shared" si="11"/>
        <v>21.66</v>
      </c>
      <c r="I101" s="191">
        <v>15</v>
      </c>
      <c r="J101" s="191">
        <v>20</v>
      </c>
      <c r="K101" s="191">
        <v>5</v>
      </c>
      <c r="L101" s="244">
        <v>20.576999999999998</v>
      </c>
      <c r="M101" s="225">
        <v>0</v>
      </c>
    </row>
    <row r="102" spans="1:25">
      <c r="A102" s="180">
        <v>106</v>
      </c>
      <c r="B102" s="181" t="s">
        <v>175</v>
      </c>
      <c r="C102" s="182" t="s">
        <v>176</v>
      </c>
      <c r="D102" s="183" t="s">
        <v>177</v>
      </c>
      <c r="E102" s="184">
        <v>1</v>
      </c>
      <c r="F102" s="183" t="s">
        <v>159</v>
      </c>
      <c r="G102" s="185">
        <v>32.799999999999997</v>
      </c>
      <c r="H102" s="193">
        <f t="shared" si="11"/>
        <v>32.799999999999997</v>
      </c>
      <c r="I102" s="184">
        <v>15</v>
      </c>
      <c r="J102" s="184">
        <v>20</v>
      </c>
      <c r="K102" s="184">
        <v>5</v>
      </c>
      <c r="L102" s="237">
        <v>31.159999999999997</v>
      </c>
      <c r="M102" s="225">
        <v>0</v>
      </c>
    </row>
    <row r="103" spans="1:25" ht="20.25" customHeight="1">
      <c r="A103" s="119"/>
      <c r="B103" s="120"/>
      <c r="C103" s="120"/>
      <c r="D103" s="120"/>
      <c r="E103" s="120"/>
      <c r="F103" s="120"/>
      <c r="G103" s="153" t="s">
        <v>98</v>
      </c>
      <c r="H103" s="151">
        <v>1627.1900000000003</v>
      </c>
      <c r="I103" s="157"/>
      <c r="J103" s="157"/>
      <c r="K103" s="157"/>
      <c r="L103" s="246">
        <v>985.27050000000008</v>
      </c>
      <c r="M103" s="226"/>
    </row>
    <row r="104" spans="1:25" s="124" customFormat="1" ht="24.75" customHeight="1" thickBot="1">
      <c r="A104" s="160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247"/>
      <c r="M104" s="226"/>
      <c r="N104" s="122"/>
      <c r="O104" s="123"/>
      <c r="R104" s="12"/>
      <c r="S104" s="12"/>
      <c r="T104" s="12"/>
      <c r="U104" s="12"/>
    </row>
    <row r="105" spans="1:25" ht="15.95" customHeight="1" thickBot="1">
      <c r="B105" s="158"/>
      <c r="C105" s="206" t="s">
        <v>2</v>
      </c>
      <c r="D105" s="206"/>
      <c r="E105" s="207" t="s">
        <v>178</v>
      </c>
      <c r="F105" s="207"/>
      <c r="G105" s="159"/>
      <c r="H105" s="159">
        <v>75643.990000000005</v>
      </c>
      <c r="I105" s="159"/>
      <c r="J105" s="159"/>
      <c r="K105" s="159"/>
      <c r="L105" s="248">
        <v>30194.002976190473</v>
      </c>
      <c r="M105" s="242">
        <f>SUM(P15+M30+M47+M62+M84)</f>
        <v>10709.135714285714</v>
      </c>
      <c r="N105" s="243"/>
      <c r="Y105" s="125"/>
    </row>
  </sheetData>
  <mergeCells count="13">
    <mergeCell ref="C105:D105"/>
    <mergeCell ref="E105:F105"/>
    <mergeCell ref="A1:N1"/>
    <mergeCell ref="A2:N2"/>
    <mergeCell ref="A3:B3"/>
    <mergeCell ref="D3:E3"/>
    <mergeCell ref="A18:B18"/>
    <mergeCell ref="C18:L18"/>
    <mergeCell ref="A33:K33"/>
    <mergeCell ref="A48:L48"/>
    <mergeCell ref="A63:L63"/>
    <mergeCell ref="A80:L80"/>
    <mergeCell ref="C89:D89"/>
  </mergeCells>
  <conditionalFormatting sqref="A17 A19:A104 A15:O15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 11 MAQUINARIA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pvera</cp:lastModifiedBy>
  <dcterms:created xsi:type="dcterms:W3CDTF">2022-07-30T19:34:56Z</dcterms:created>
  <dcterms:modified xsi:type="dcterms:W3CDTF">2023-01-09T21:04:34Z</dcterms:modified>
</cp:coreProperties>
</file>