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70" yWindow="1170" windowWidth="16200" windowHeight="9480"/>
  </bookViews>
  <sheets>
    <sheet name="G# 17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/>
  <c r="M34"/>
  <c r="M35"/>
  <c r="M36"/>
  <c r="M27"/>
  <c r="M22"/>
  <c r="M26"/>
  <c r="M21"/>
  <c r="M32"/>
  <c r="Q18"/>
  <c r="Q7"/>
  <c r="Q11"/>
  <c r="Q12"/>
  <c r="Q13"/>
  <c r="Q14"/>
  <c r="Q15"/>
  <c r="Q16"/>
  <c r="Q17"/>
  <c r="H35" l="1"/>
  <c r="H34"/>
  <c r="H33"/>
  <c r="H32"/>
  <c r="H26"/>
  <c r="H21"/>
</calcChain>
</file>

<file path=xl/sharedStrings.xml><?xml version="1.0" encoding="utf-8"?>
<sst xmlns="http://schemas.openxmlformats.org/spreadsheetml/2006/main" count="211" uniqueCount="114">
  <si>
    <t>INVENTARIO FÍSICO* - ATU ARTICULOS DE ACERO S.A
DEPARTAMENTO: MAQUINARIA</t>
  </si>
  <si>
    <t>TABLA DE VALORACION</t>
  </si>
  <si>
    <t>GRUPO#17</t>
  </si>
  <si>
    <t>DOBLADORA DE TUBO, SIERRA, TALADROS, SUELDAS ETC.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</si>
  <si>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</si>
  <si>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</si>
  <si>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</si>
  <si>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</si>
  <si>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</si>
  <si>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</si>
  <si>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</si>
  <si>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</si>
  <si>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</si>
  <si>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</si>
  <si>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</si>
  <si>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</si>
  <si>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</si>
  <si>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</si>
  <si>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</si>
  <si>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</si>
  <si>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ARTICULOS COMPLEMENTARIOS O RELACIONADOS</t>
  </si>
  <si>
    <t>MQ031</t>
  </si>
  <si>
    <t>MAQUINARIA</t>
  </si>
  <si>
    <t>1</t>
  </si>
  <si>
    <t xml:space="preserve">SIERRA </t>
  </si>
  <si>
    <t xml:space="preserve">DURMA </t>
  </si>
  <si>
    <t>HB-A 280</t>
  </si>
  <si>
    <t>220X280</t>
  </si>
  <si>
    <t>2014</t>
  </si>
  <si>
    <t>REGULAR</t>
  </si>
  <si>
    <t>para corte de paquetes de tubos  de 8 a 10 corte programable</t>
  </si>
  <si>
    <t>MQ052</t>
  </si>
  <si>
    <t xml:space="preserve">DOBLADORA DE TUBO </t>
  </si>
  <si>
    <t>TEJERO</t>
  </si>
  <si>
    <t>32A</t>
  </si>
  <si>
    <t>3HP</t>
  </si>
  <si>
    <t>S/N</t>
  </si>
  <si>
    <t>MQ038</t>
  </si>
  <si>
    <t>DOBLADORA HIDRAHULICA DH1</t>
  </si>
  <si>
    <t xml:space="preserve"> -</t>
  </si>
  <si>
    <t>10 mm</t>
  </si>
  <si>
    <t>MQ039</t>
  </si>
  <si>
    <t>ESMERIL</t>
  </si>
  <si>
    <t>VERMAN</t>
  </si>
  <si>
    <t>S/100</t>
  </si>
  <si>
    <t>1 HP</t>
  </si>
  <si>
    <t>MQ103</t>
  </si>
  <si>
    <t xml:space="preserve">ESMERIL DE MATRICERIA </t>
  </si>
  <si>
    <t>1HP</t>
  </si>
  <si>
    <t>MQ116</t>
  </si>
  <si>
    <t>MOTOR</t>
  </si>
  <si>
    <t>2</t>
  </si>
  <si>
    <t xml:space="preserve">ESMERIL </t>
  </si>
  <si>
    <t>MQ044</t>
  </si>
  <si>
    <t>TALADRO DE PEDESTALT3</t>
  </si>
  <si>
    <t>TRUPER</t>
  </si>
  <si>
    <t>TAPI-17</t>
  </si>
  <si>
    <t xml:space="preserve">5/8" X 17" </t>
  </si>
  <si>
    <t>2011</t>
  </si>
  <si>
    <t>MQ049</t>
  </si>
  <si>
    <t xml:space="preserve">TALADRO DE PEDESTAL </t>
  </si>
  <si>
    <t>ATLAS</t>
  </si>
  <si>
    <t>1/2HP</t>
  </si>
  <si>
    <t>MQ068</t>
  </si>
  <si>
    <t>SUELDA DE PUNTO SP5</t>
  </si>
  <si>
    <t>ALPHIL</t>
  </si>
  <si>
    <t>MQ069</t>
  </si>
  <si>
    <t>SUELDA DE PUNTO SP9</t>
  </si>
  <si>
    <t>RFTF</t>
  </si>
  <si>
    <t>90AMPS</t>
  </si>
  <si>
    <t>MQ162</t>
  </si>
  <si>
    <t>SUELDA  ELECTRICA COMPLETA MIG CEBORA  (26)</t>
  </si>
  <si>
    <t>CEBORA</t>
  </si>
  <si>
    <t>EVO250T</t>
  </si>
  <si>
    <t>160AMPS</t>
  </si>
  <si>
    <t>NUEVA</t>
  </si>
  <si>
    <t>MQ169</t>
  </si>
  <si>
    <t>SOLDADORA MIG  (M35)</t>
  </si>
  <si>
    <t>MILLER</t>
  </si>
  <si>
    <t>MILLERMATIC 252</t>
  </si>
  <si>
    <t>140AMPS</t>
  </si>
  <si>
    <t>TOTALES</t>
  </si>
  <si>
    <t>GRUPO # 17.1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</si>
  <si>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DOBLADORA HIDRAULICA DH1</t>
    </r>
  </si>
  <si>
    <t>DEPART. ARM. SUELDAS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</si>
  <si>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</si>
  <si>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</si>
  <si>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</si>
  <si>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</si>
  <si>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</si>
  <si>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</si>
  <si>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</si>
  <si>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HMQ001</t>
  </si>
  <si>
    <t>UTILLAJE PARA CONFORMADO DE PLATINAS( 10 mm) Y TUBOS ( 7/8") DIAMETRO</t>
  </si>
  <si>
    <t>UND</t>
  </si>
  <si>
    <t xml:space="preserve"> 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</si>
  <si>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DOBLADORA DE TUBOS TEJERO 32A</t>
    </r>
  </si>
  <si>
    <t>GRUPO # 17.2</t>
  </si>
  <si>
    <t>HMQ052</t>
  </si>
  <si>
    <t>UTILLAJE CON GUIAS Y ALMAS</t>
  </si>
  <si>
    <t xml:space="preserve"> COFORMADORES DE ARMADOS SILLONERIA AROS OP. ETC.</t>
  </si>
  <si>
    <t xml:space="preserve">NOTA: RELACIONADO A MAQUINAS DE DOBLADO DE TUBOS PARA SILLAS </t>
  </si>
  <si>
    <t>LOTE-DAS020</t>
  </si>
  <si>
    <t xml:space="preserve">CONFORMADORES DE ARMADOS SILLONERIA </t>
  </si>
  <si>
    <t>LOTE-DAS097</t>
  </si>
  <si>
    <t>CONFORMADORES PARA DOBLADO DE TUBO ARO OPERACIONAL MANUAL CON BASE ANCLADA</t>
  </si>
  <si>
    <t>LOTE-DAS098</t>
  </si>
  <si>
    <t>MAQUINA MANUAL PARA CURVADO DE TUBO TANTO DE ACERO COMO ALUMINIO CON UTILLAJE</t>
  </si>
  <si>
    <t>LOTE-DAS096</t>
  </si>
  <si>
    <t xml:space="preserve">UTILLAJE PARA PRESA PARA CONFORMADO DE MATERIAL </t>
  </si>
  <si>
    <t xml:space="preserve">TOTALES </t>
  </si>
  <si>
    <r>
      <rPr>
        <b/>
        <sz val="9"/>
        <color rgb="FF000000"/>
        <rFont val="Tahoma"/>
        <family val="2"/>
      </rPr>
      <t xml:space="preserve">HMQ052 </t>
    </r>
    <r>
      <rPr>
        <sz val="9"/>
        <color rgb="FF000000"/>
        <rFont val="Tahoma"/>
        <family val="2"/>
      </rPr>
      <t>herramienta para maquina avalúo $3.025,58</t>
    </r>
  </si>
  <si>
    <r>
      <t xml:space="preserve">HMQ001 </t>
    </r>
    <r>
      <rPr>
        <sz val="9"/>
        <color rgb="FF000000"/>
        <rFont val="Calibri"/>
        <family val="2"/>
      </rPr>
      <t xml:space="preserve">herramienta para maquina avalúo $3.505,83 / se usa para el conformado de tubos , platinas para sillas y sillones 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</si>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</sst>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33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9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9"/>
      <color rgb="FF000000"/>
      <name val="Tahoma"/>
      <family val="2"/>
    </font>
    <font>
      <b/>
      <sz val="14"/>
      <color theme="1"/>
      <name val="Calibri"/>
      <family val="2"/>
    </font>
    <font>
      <b/>
      <strike/>
      <sz val="12"/>
      <color rgb="FF000000"/>
      <name val="Calibri"/>
      <family val="2"/>
    </font>
    <font>
      <b/>
      <strike/>
      <sz val="14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00FF00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/>
    <xf numFmtId="1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/>
    <xf numFmtId="164" fontId="14" fillId="0" borderId="11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/>
    </xf>
    <xf numFmtId="49" fontId="19" fillId="4" borderId="15" xfId="0" applyNumberFormat="1" applyFont="1" applyFill="1" applyBorder="1" applyAlignment="1">
      <alignment horizontal="center" vertical="center"/>
    </xf>
    <xf numFmtId="49" fontId="20" fillId="4" borderId="15" xfId="0" applyNumberFormat="1" applyFont="1" applyFill="1" applyBorder="1" applyAlignment="1">
      <alignment horizontal="left" wrapText="1"/>
    </xf>
    <xf numFmtId="49" fontId="20" fillId="4" borderId="15" xfId="0" applyNumberFormat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49" fontId="21" fillId="4" borderId="15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2" borderId="17" xfId="0" applyFont="1" applyFill="1" applyBorder="1"/>
    <xf numFmtId="49" fontId="9" fillId="2" borderId="17" xfId="0" applyNumberFormat="1" applyFont="1" applyFill="1" applyBorder="1"/>
    <xf numFmtId="49" fontId="9" fillId="5" borderId="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0" fillId="4" borderId="15" xfId="0" applyNumberFormat="1" applyFont="1" applyFill="1" applyBorder="1" applyAlignment="1">
      <alignment horizontal="left" vertical="center" wrapText="1"/>
    </xf>
    <xf numFmtId="0" fontId="9" fillId="5" borderId="22" xfId="0" applyFont="1" applyFill="1" applyBorder="1"/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0" xfId="0" applyFont="1" applyFill="1" applyBorder="1"/>
    <xf numFmtId="49" fontId="9" fillId="5" borderId="21" xfId="0" applyNumberFormat="1" applyFont="1" applyFill="1" applyBorder="1"/>
    <xf numFmtId="49" fontId="9" fillId="5" borderId="23" xfId="0" applyNumberFormat="1" applyFont="1" applyFill="1" applyBorder="1" applyAlignment="1">
      <alignment vertical="center"/>
    </xf>
    <xf numFmtId="164" fontId="9" fillId="5" borderId="23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49" fontId="21" fillId="6" borderId="4" xfId="0" applyNumberFormat="1" applyFont="1" applyFill="1" applyBorder="1" applyAlignment="1">
      <alignment horizontal="center" vertical="center"/>
    </xf>
    <xf numFmtId="49" fontId="21" fillId="6" borderId="4" xfId="0" applyNumberFormat="1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49" fontId="21" fillId="5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49" fontId="21" fillId="4" borderId="4" xfId="0" applyNumberFormat="1" applyFont="1" applyFill="1" applyBorder="1" applyAlignment="1">
      <alignment horizontal="left" vertical="center" wrapText="1"/>
    </xf>
    <xf numFmtId="49" fontId="21" fillId="4" borderId="4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center" vertical="center"/>
    </xf>
    <xf numFmtId="164" fontId="8" fillId="5" borderId="15" xfId="0" applyNumberFormat="1" applyFont="1" applyFill="1" applyBorder="1" applyAlignment="1">
      <alignment horizontal="center" vertical="center"/>
    </xf>
    <xf numFmtId="3" fontId="8" fillId="5" borderId="16" xfId="0" applyNumberFormat="1" applyFont="1" applyFill="1" applyBorder="1" applyAlignment="1">
      <alignment vertical="center"/>
    </xf>
    <xf numFmtId="3" fontId="8" fillId="5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0" fontId="25" fillId="0" borderId="0" xfId="0" applyFont="1"/>
    <xf numFmtId="164" fontId="9" fillId="0" borderId="0" xfId="0" applyNumberFormat="1" applyFont="1"/>
    <xf numFmtId="0" fontId="8" fillId="7" borderId="6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left" vertical="center" wrapText="1"/>
    </xf>
    <xf numFmtId="49" fontId="8" fillId="7" borderId="4" xfId="0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vertical="center"/>
    </xf>
    <xf numFmtId="164" fontId="10" fillId="8" borderId="9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49" fontId="6" fillId="8" borderId="17" xfId="0" applyNumberFormat="1" applyFont="1" applyFill="1" applyBorder="1" applyAlignment="1">
      <alignment vertical="center"/>
    </xf>
    <xf numFmtId="164" fontId="6" fillId="8" borderId="17" xfId="0" applyNumberFormat="1" applyFont="1" applyFill="1" applyBorder="1" applyAlignment="1">
      <alignment horizontal="center" vertical="center"/>
    </xf>
    <xf numFmtId="0" fontId="6" fillId="8" borderId="17" xfId="0" applyFont="1" applyFill="1" applyBorder="1"/>
    <xf numFmtId="164" fontId="10" fillId="8" borderId="17" xfId="0" applyNumberFormat="1" applyFont="1" applyFill="1" applyBorder="1" applyAlignment="1">
      <alignment horizontal="center" vertical="center"/>
    </xf>
    <xf numFmtId="3" fontId="10" fillId="8" borderId="17" xfId="0" applyNumberFormat="1" applyFont="1" applyFill="1" applyBorder="1" applyAlignment="1">
      <alignment vertical="center"/>
    </xf>
    <xf numFmtId="49" fontId="23" fillId="8" borderId="26" xfId="0" applyNumberFormat="1" applyFont="1" applyFill="1" applyBorder="1" applyAlignment="1">
      <alignment horizontal="center" vertical="center" wrapText="1"/>
    </xf>
    <xf numFmtId="49" fontId="24" fillId="8" borderId="27" xfId="0" applyNumberFormat="1" applyFont="1" applyFill="1" applyBorder="1" applyAlignment="1">
      <alignment horizontal="center" vertical="center" wrapText="1"/>
    </xf>
    <xf numFmtId="0" fontId="23" fillId="8" borderId="27" xfId="0" applyFont="1" applyFill="1" applyBorder="1"/>
    <xf numFmtId="0" fontId="5" fillId="8" borderId="27" xfId="0" applyFont="1" applyFill="1" applyBorder="1" applyAlignment="1">
      <alignment vertical="center" wrapText="1"/>
    </xf>
    <xf numFmtId="0" fontId="5" fillId="8" borderId="27" xfId="0" applyFont="1" applyFill="1" applyBorder="1" applyAlignment="1">
      <alignment horizontal="center" vertical="center" wrapText="1"/>
    </xf>
    <xf numFmtId="164" fontId="5" fillId="8" borderId="27" xfId="0" applyNumberFormat="1" applyFont="1" applyFill="1" applyBorder="1" applyAlignment="1">
      <alignment horizontal="center" vertical="center" wrapText="1"/>
    </xf>
    <xf numFmtId="49" fontId="23" fillId="8" borderId="27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49" fontId="8" fillId="9" borderId="4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49" fontId="8" fillId="9" borderId="4" xfId="0" applyNumberFormat="1" applyFont="1" applyFill="1" applyBorder="1" applyAlignment="1">
      <alignment horizontal="left" vertical="center" wrapText="1"/>
    </xf>
    <xf numFmtId="49" fontId="8" fillId="9" borderId="4" xfId="0" applyNumberFormat="1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165" fontId="26" fillId="10" borderId="29" xfId="0" applyNumberFormat="1" applyFont="1" applyFill="1" applyBorder="1" applyAlignment="1">
      <alignment vertical="center" wrapText="1"/>
    </xf>
    <xf numFmtId="165" fontId="26" fillId="11" borderId="29" xfId="0" applyNumberFormat="1" applyFont="1" applyFill="1" applyBorder="1" applyAlignment="1">
      <alignment vertical="center" wrapText="1"/>
    </xf>
    <xf numFmtId="165" fontId="26" fillId="12" borderId="29" xfId="0" applyNumberFormat="1" applyFont="1" applyFill="1" applyBorder="1" applyAlignment="1">
      <alignment vertical="center" wrapText="1"/>
    </xf>
    <xf numFmtId="165" fontId="27" fillId="12" borderId="29" xfId="0" applyNumberFormat="1" applyFont="1" applyFill="1" applyBorder="1" applyAlignment="1">
      <alignment vertical="center" wrapText="1"/>
    </xf>
    <xf numFmtId="164" fontId="28" fillId="9" borderId="4" xfId="0" applyNumberFormat="1" applyFont="1" applyFill="1" applyBorder="1" applyAlignment="1">
      <alignment horizontal="center" vertical="center"/>
    </xf>
    <xf numFmtId="164" fontId="28" fillId="7" borderId="4" xfId="0" applyNumberFormat="1" applyFont="1" applyFill="1" applyBorder="1" applyAlignment="1">
      <alignment horizontal="center" vertical="center"/>
    </xf>
    <xf numFmtId="164" fontId="29" fillId="8" borderId="9" xfId="0" applyNumberFormat="1" applyFont="1" applyFill="1" applyBorder="1" applyAlignment="1">
      <alignment horizontal="center" vertical="center"/>
    </xf>
    <xf numFmtId="165" fontId="9" fillId="0" borderId="0" xfId="0" applyNumberFormat="1" applyFont="1"/>
    <xf numFmtId="165" fontId="26" fillId="10" borderId="30" xfId="0" applyNumberFormat="1" applyFont="1" applyFill="1" applyBorder="1" applyAlignment="1">
      <alignment vertical="center" wrapText="1"/>
    </xf>
    <xf numFmtId="165" fontId="9" fillId="0" borderId="4" xfId="0" applyNumberFormat="1" applyFont="1" applyBorder="1"/>
    <xf numFmtId="165" fontId="22" fillId="0" borderId="0" xfId="0" applyNumberFormat="1" applyFont="1" applyAlignment="1">
      <alignment horizontal="center" vertical="center"/>
    </xf>
    <xf numFmtId="165" fontId="30" fillId="12" borderId="29" xfId="0" applyNumberFormat="1" applyFont="1" applyFill="1" applyBorder="1" applyAlignment="1">
      <alignment vertical="center" wrapText="1"/>
    </xf>
    <xf numFmtId="164" fontId="28" fillId="4" borderId="15" xfId="0" applyNumberFormat="1" applyFont="1" applyFill="1" applyBorder="1" applyAlignment="1">
      <alignment horizontal="center" vertical="center"/>
    </xf>
    <xf numFmtId="164" fontId="31" fillId="8" borderId="18" xfId="0" applyNumberFormat="1" applyFont="1" applyFill="1" applyBorder="1" applyAlignment="1">
      <alignment horizontal="center" vertical="center"/>
    </xf>
    <xf numFmtId="164" fontId="28" fillId="6" borderId="4" xfId="0" applyNumberFormat="1" applyFont="1" applyFill="1" applyBorder="1" applyAlignment="1">
      <alignment horizontal="center" vertical="center"/>
    </xf>
    <xf numFmtId="164" fontId="28" fillId="2" borderId="4" xfId="0" applyNumberFormat="1" applyFont="1" applyFill="1" applyBorder="1" applyAlignment="1">
      <alignment horizontal="center" vertical="center"/>
    </xf>
    <xf numFmtId="164" fontId="28" fillId="4" borderId="4" xfId="0" applyNumberFormat="1" applyFont="1" applyFill="1" applyBorder="1" applyAlignment="1">
      <alignment horizontal="center" vertical="center"/>
    </xf>
    <xf numFmtId="164" fontId="28" fillId="5" borderId="15" xfId="0" applyNumberFormat="1" applyFont="1" applyFill="1" applyBorder="1" applyAlignment="1">
      <alignment horizontal="center" vertical="center"/>
    </xf>
    <xf numFmtId="164" fontId="29" fillId="8" borderId="18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4" fontId="32" fillId="8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Y41"/>
  <sheetViews>
    <sheetView tabSelected="1" topLeftCell="F1" workbookViewId="0">
      <selection activeCell="M38" sqref="M38"/>
    </sheetView>
  </sheetViews>
  <sheetFormatPr baseColWidth="10" defaultColWidth="12.42578125" defaultRowHeight="15.75"/>
  <cols>
    <col min="1" max="1" width="6" style="10" customWidth="1"/>
    <col min="2" max="2" width="15.28515625" style="10" customWidth="1"/>
    <col min="3" max="3" width="32.28515625" style="10" customWidth="1"/>
    <col min="4" max="4" width="9.5703125" style="10" customWidth="1"/>
    <col min="5" max="5" width="25.7109375" style="10" customWidth="1"/>
    <col min="6" max="6" width="11.28515625" style="10" customWidth="1"/>
    <col min="7" max="7" width="14.28515625" style="10" customWidth="1"/>
    <col min="8" max="9" width="14.140625" style="10" bestFit="1" customWidth="1"/>
    <col min="10" max="10" width="14.85546875" style="10" customWidth="1"/>
    <col min="11" max="11" width="10.5703125" style="10" customWidth="1"/>
    <col min="12" max="12" width="14.140625" style="10" bestFit="1" customWidth="1"/>
    <col min="13" max="13" width="20.5703125" style="10" customWidth="1"/>
    <col min="14" max="14" width="13.7109375" style="10" bestFit="1" customWidth="1"/>
    <col min="15" max="15" width="10.140625" style="10" bestFit="1" customWidth="1"/>
    <col min="16" max="16" width="11.28515625" style="10" bestFit="1" customWidth="1"/>
    <col min="17" max="17" width="23" style="10" customWidth="1"/>
    <col min="18" max="18" width="10.140625" style="10" customWidth="1"/>
    <col min="19" max="19" width="6.28515625" style="10" customWidth="1"/>
    <col min="20" max="20" width="5.28515625" style="10" customWidth="1"/>
    <col min="21" max="21" width="13.5703125" style="10" customWidth="1"/>
    <col min="22" max="22" width="12.28515625" style="10" customWidth="1"/>
    <col min="23" max="23" width="14.42578125" style="10" customWidth="1"/>
    <col min="24" max="24" width="39.42578125" style="10" customWidth="1"/>
    <col min="25" max="16384" width="12.42578125" style="10"/>
  </cols>
  <sheetData>
    <row r="1" spans="1:24" s="1" customFormat="1" ht="30.9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4" s="1" customFormat="1" ht="26.1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4" ht="15.95" customHeight="1">
      <c r="A3" s="6"/>
      <c r="B3" s="7"/>
      <c r="C3" s="8"/>
      <c r="D3" s="8"/>
      <c r="E3" s="7"/>
      <c r="F3" s="7"/>
      <c r="G3" s="9"/>
      <c r="H3" s="7"/>
      <c r="I3" s="9"/>
      <c r="J3" s="7"/>
      <c r="K3" s="9"/>
      <c r="M3" s="6"/>
      <c r="N3" s="6"/>
      <c r="O3" s="6"/>
      <c r="P3" s="11"/>
      <c r="Q3" s="6"/>
      <c r="R3" s="6"/>
      <c r="S3" s="6"/>
      <c r="T3" s="6"/>
      <c r="W3" s="12"/>
      <c r="X3" s="13"/>
    </row>
    <row r="4" spans="1:24" ht="15.95" customHeight="1" thickBot="1">
      <c r="A4" s="14"/>
      <c r="B4" s="15" t="s">
        <v>2</v>
      </c>
      <c r="C4" s="8"/>
      <c r="D4" s="8"/>
      <c r="E4" s="135" t="s">
        <v>3</v>
      </c>
      <c r="F4" s="135"/>
      <c r="G4" s="135"/>
      <c r="H4" s="135"/>
      <c r="I4" s="135"/>
      <c r="J4" s="7"/>
      <c r="K4" s="9"/>
      <c r="L4" s="16"/>
      <c r="M4" s="6"/>
      <c r="N4" s="6"/>
      <c r="O4" s="6"/>
      <c r="P4" s="11"/>
      <c r="Q4" s="6"/>
      <c r="R4" s="6"/>
      <c r="S4" s="6"/>
      <c r="T4" s="6"/>
      <c r="U4" s="16"/>
      <c r="V4" s="16"/>
      <c r="W4" s="16"/>
      <c r="X4" s="17"/>
    </row>
    <row r="5" spans="1:24" ht="69" customHeight="1">
      <c r="A5" s="18" t="s">
        <v>4</v>
      </c>
      <c r="B5" s="19" t="s">
        <v>5</v>
      </c>
      <c r="C5" s="20" t="s">
        <v>6</v>
      </c>
      <c r="D5" s="20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21" t="s">
        <v>14</v>
      </c>
      <c r="L5" s="19" t="s">
        <v>15</v>
      </c>
      <c r="M5" s="19" t="s">
        <v>16</v>
      </c>
      <c r="N5" s="19" t="s">
        <v>17</v>
      </c>
      <c r="O5" s="19" t="s">
        <v>18</v>
      </c>
      <c r="P5" s="19" t="s">
        <v>19</v>
      </c>
      <c r="Q5" s="141" t="s">
        <v>113</v>
      </c>
      <c r="R5" s="22" t="s">
        <v>20</v>
      </c>
    </row>
    <row r="6" spans="1:24" ht="27" customHeight="1">
      <c r="A6" s="123">
        <v>31</v>
      </c>
      <c r="B6" s="124" t="s">
        <v>21</v>
      </c>
      <c r="C6" s="125" t="s">
        <v>22</v>
      </c>
      <c r="D6" s="125" t="s">
        <v>23</v>
      </c>
      <c r="E6" s="126" t="s">
        <v>24</v>
      </c>
      <c r="F6" s="124" t="s">
        <v>25</v>
      </c>
      <c r="G6" s="127" t="s">
        <v>26</v>
      </c>
      <c r="H6" s="127" t="s">
        <v>27</v>
      </c>
      <c r="I6" s="124" t="s">
        <v>28</v>
      </c>
      <c r="J6" s="127" t="s">
        <v>29</v>
      </c>
      <c r="K6" s="128">
        <v>4500</v>
      </c>
      <c r="L6" s="128">
        <v>4500</v>
      </c>
      <c r="M6" s="129">
        <v>7</v>
      </c>
      <c r="N6" s="130">
        <v>35</v>
      </c>
      <c r="O6" s="130">
        <v>28</v>
      </c>
      <c r="P6" s="146">
        <v>2655</v>
      </c>
      <c r="Q6" s="143">
        <v>0</v>
      </c>
      <c r="R6" s="23" t="s">
        <v>30</v>
      </c>
    </row>
    <row r="7" spans="1:24" ht="23.25" customHeight="1">
      <c r="A7" s="99">
        <v>52</v>
      </c>
      <c r="B7" s="100" t="s">
        <v>31</v>
      </c>
      <c r="C7" s="101" t="s">
        <v>22</v>
      </c>
      <c r="D7" s="101" t="s">
        <v>23</v>
      </c>
      <c r="E7" s="102" t="s">
        <v>32</v>
      </c>
      <c r="F7" s="100" t="s">
        <v>33</v>
      </c>
      <c r="G7" s="103" t="s">
        <v>34</v>
      </c>
      <c r="H7" s="103" t="s">
        <v>35</v>
      </c>
      <c r="I7" s="100" t="s">
        <v>36</v>
      </c>
      <c r="J7" s="103" t="s">
        <v>29</v>
      </c>
      <c r="K7" s="104">
        <v>35000</v>
      </c>
      <c r="L7" s="104">
        <v>35000</v>
      </c>
      <c r="M7" s="105">
        <v>10</v>
      </c>
      <c r="N7" s="106">
        <v>20</v>
      </c>
      <c r="O7" s="106">
        <v>10</v>
      </c>
      <c r="P7" s="147">
        <v>16450</v>
      </c>
      <c r="Q7" s="142">
        <f t="shared" ref="Q6:Q18" si="0">P7*75%</f>
        <v>12337.5</v>
      </c>
      <c r="R7" s="24" t="s">
        <v>111</v>
      </c>
    </row>
    <row r="8" spans="1:24" ht="22.5" customHeight="1">
      <c r="A8" s="123">
        <v>38</v>
      </c>
      <c r="B8" s="124" t="s">
        <v>37</v>
      </c>
      <c r="C8" s="125" t="s">
        <v>22</v>
      </c>
      <c r="D8" s="125" t="s">
        <v>23</v>
      </c>
      <c r="E8" s="126" t="s">
        <v>38</v>
      </c>
      <c r="F8" s="124" t="s">
        <v>39</v>
      </c>
      <c r="G8" s="127" t="s">
        <v>36</v>
      </c>
      <c r="H8" s="127" t="s">
        <v>40</v>
      </c>
      <c r="I8" s="124" t="s">
        <v>36</v>
      </c>
      <c r="J8" s="127" t="s">
        <v>29</v>
      </c>
      <c r="K8" s="128">
        <v>450</v>
      </c>
      <c r="L8" s="128">
        <v>450</v>
      </c>
      <c r="M8" s="129">
        <v>15</v>
      </c>
      <c r="N8" s="130">
        <v>20</v>
      </c>
      <c r="O8" s="130">
        <v>5</v>
      </c>
      <c r="P8" s="146">
        <v>166.5</v>
      </c>
      <c r="Q8" s="143">
        <v>0</v>
      </c>
      <c r="R8" s="25" t="s">
        <v>112</v>
      </c>
    </row>
    <row r="9" spans="1:24" ht="16.5" customHeight="1">
      <c r="A9" s="123">
        <v>39</v>
      </c>
      <c r="B9" s="124" t="s">
        <v>41</v>
      </c>
      <c r="C9" s="125" t="s">
        <v>22</v>
      </c>
      <c r="D9" s="125" t="s">
        <v>23</v>
      </c>
      <c r="E9" s="126" t="s">
        <v>42</v>
      </c>
      <c r="F9" s="124" t="s">
        <v>43</v>
      </c>
      <c r="G9" s="127" t="s">
        <v>44</v>
      </c>
      <c r="H9" s="127" t="s">
        <v>45</v>
      </c>
      <c r="I9" s="124" t="s">
        <v>36</v>
      </c>
      <c r="J9" s="127" t="s">
        <v>29</v>
      </c>
      <c r="K9" s="128">
        <v>120</v>
      </c>
      <c r="L9" s="128">
        <v>120</v>
      </c>
      <c r="M9" s="129">
        <v>8</v>
      </c>
      <c r="N9" s="130">
        <v>10</v>
      </c>
      <c r="O9" s="130">
        <v>2</v>
      </c>
      <c r="P9" s="146">
        <v>42</v>
      </c>
      <c r="Q9" s="143">
        <v>0</v>
      </c>
      <c r="R9" s="26"/>
    </row>
    <row r="10" spans="1:24">
      <c r="A10" s="123">
        <v>103</v>
      </c>
      <c r="B10" s="124" t="s">
        <v>46</v>
      </c>
      <c r="C10" s="125" t="s">
        <v>22</v>
      </c>
      <c r="D10" s="125" t="s">
        <v>23</v>
      </c>
      <c r="E10" s="126" t="s">
        <v>47</v>
      </c>
      <c r="F10" s="124" t="s">
        <v>39</v>
      </c>
      <c r="G10" s="127" t="s">
        <v>36</v>
      </c>
      <c r="H10" s="127" t="s">
        <v>48</v>
      </c>
      <c r="I10" s="124" t="s">
        <v>36</v>
      </c>
      <c r="J10" s="127" t="s">
        <v>29</v>
      </c>
      <c r="K10" s="128">
        <v>150</v>
      </c>
      <c r="L10" s="128">
        <v>150</v>
      </c>
      <c r="M10" s="129">
        <v>11</v>
      </c>
      <c r="N10" s="130">
        <v>15</v>
      </c>
      <c r="O10" s="130">
        <v>4</v>
      </c>
      <c r="P10" s="146">
        <v>56.500000000000007</v>
      </c>
      <c r="Q10" s="143">
        <v>0</v>
      </c>
      <c r="R10" s="26"/>
    </row>
    <row r="11" spans="1:24">
      <c r="A11" s="99">
        <v>116</v>
      </c>
      <c r="B11" s="100" t="s">
        <v>49</v>
      </c>
      <c r="C11" s="101" t="s">
        <v>50</v>
      </c>
      <c r="D11" s="101" t="s">
        <v>51</v>
      </c>
      <c r="E11" s="102" t="s">
        <v>52</v>
      </c>
      <c r="F11" s="100"/>
      <c r="G11" s="103" t="s">
        <v>36</v>
      </c>
      <c r="H11" s="103" t="s">
        <v>36</v>
      </c>
      <c r="I11" s="100" t="s">
        <v>36</v>
      </c>
      <c r="J11" s="103" t="s">
        <v>29</v>
      </c>
      <c r="K11" s="104">
        <v>120</v>
      </c>
      <c r="L11" s="104">
        <v>120</v>
      </c>
      <c r="M11" s="105">
        <v>22</v>
      </c>
      <c r="N11" s="106">
        <v>25</v>
      </c>
      <c r="O11" s="106">
        <v>3</v>
      </c>
      <c r="P11" s="147">
        <v>38.159999999999997</v>
      </c>
      <c r="Q11" s="142">
        <f t="shared" si="0"/>
        <v>28.619999999999997</v>
      </c>
      <c r="R11" s="26"/>
    </row>
    <row r="12" spans="1:24">
      <c r="A12" s="99">
        <v>44</v>
      </c>
      <c r="B12" s="100" t="s">
        <v>53</v>
      </c>
      <c r="C12" s="101" t="s">
        <v>22</v>
      </c>
      <c r="D12" s="101" t="s">
        <v>23</v>
      </c>
      <c r="E12" s="102" t="s">
        <v>54</v>
      </c>
      <c r="F12" s="100" t="s">
        <v>55</v>
      </c>
      <c r="G12" s="103" t="s">
        <v>56</v>
      </c>
      <c r="H12" s="103" t="s">
        <v>57</v>
      </c>
      <c r="I12" s="100" t="s">
        <v>58</v>
      </c>
      <c r="J12" s="103" t="s">
        <v>29</v>
      </c>
      <c r="K12" s="104">
        <v>450</v>
      </c>
      <c r="L12" s="104">
        <v>450</v>
      </c>
      <c r="M12" s="105">
        <v>10</v>
      </c>
      <c r="N12" s="106">
        <v>13</v>
      </c>
      <c r="O12" s="106">
        <v>3</v>
      </c>
      <c r="P12" s="147">
        <v>163.03846153846155</v>
      </c>
      <c r="Q12" s="142">
        <f t="shared" si="0"/>
        <v>122.27884615384616</v>
      </c>
      <c r="R12" s="28"/>
    </row>
    <row r="13" spans="1:24">
      <c r="A13" s="99">
        <v>49</v>
      </c>
      <c r="B13" s="100" t="s">
        <v>59</v>
      </c>
      <c r="C13" s="101" t="s">
        <v>22</v>
      </c>
      <c r="D13" s="101" t="s">
        <v>23</v>
      </c>
      <c r="E13" s="102" t="s">
        <v>60</v>
      </c>
      <c r="F13" s="100" t="s">
        <v>61</v>
      </c>
      <c r="G13" s="106">
        <v>1020</v>
      </c>
      <c r="H13" s="103" t="s">
        <v>62</v>
      </c>
      <c r="I13" s="100" t="s">
        <v>36</v>
      </c>
      <c r="J13" s="103" t="s">
        <v>29</v>
      </c>
      <c r="K13" s="104">
        <v>350</v>
      </c>
      <c r="L13" s="104">
        <v>350</v>
      </c>
      <c r="M13" s="105">
        <v>7</v>
      </c>
      <c r="N13" s="106">
        <v>10</v>
      </c>
      <c r="O13" s="106">
        <v>3</v>
      </c>
      <c r="P13" s="147">
        <v>136.5</v>
      </c>
      <c r="Q13" s="142">
        <f t="shared" si="0"/>
        <v>102.375</v>
      </c>
      <c r="R13" s="30"/>
    </row>
    <row r="14" spans="1:24">
      <c r="A14" s="99">
        <v>68</v>
      </c>
      <c r="B14" s="100" t="s">
        <v>63</v>
      </c>
      <c r="C14" s="101" t="s">
        <v>22</v>
      </c>
      <c r="D14" s="101" t="s">
        <v>23</v>
      </c>
      <c r="E14" s="102" t="s">
        <v>64</v>
      </c>
      <c r="F14" s="100" t="s">
        <v>65</v>
      </c>
      <c r="G14" s="103" t="s">
        <v>36</v>
      </c>
      <c r="H14" s="103" t="s">
        <v>36</v>
      </c>
      <c r="I14" s="100" t="s">
        <v>36</v>
      </c>
      <c r="J14" s="103" t="s">
        <v>29</v>
      </c>
      <c r="K14" s="104">
        <v>4500</v>
      </c>
      <c r="L14" s="104">
        <v>4500</v>
      </c>
      <c r="M14" s="105">
        <v>30</v>
      </c>
      <c r="N14" s="106">
        <v>35</v>
      </c>
      <c r="O14" s="106">
        <v>5</v>
      </c>
      <c r="P14" s="147">
        <v>1472.1428571428569</v>
      </c>
      <c r="Q14" s="142">
        <f t="shared" si="0"/>
        <v>1104.1071428571427</v>
      </c>
      <c r="R14" s="26"/>
    </row>
    <row r="15" spans="1:24">
      <c r="A15" s="99">
        <v>69</v>
      </c>
      <c r="B15" s="100" t="s">
        <v>66</v>
      </c>
      <c r="C15" s="101" t="s">
        <v>22</v>
      </c>
      <c r="D15" s="101" t="s">
        <v>23</v>
      </c>
      <c r="E15" s="102" t="s">
        <v>67</v>
      </c>
      <c r="F15" s="100" t="s">
        <v>65</v>
      </c>
      <c r="G15" s="103" t="s">
        <v>68</v>
      </c>
      <c r="H15" s="103" t="s">
        <v>69</v>
      </c>
      <c r="I15" s="100" t="s">
        <v>36</v>
      </c>
      <c r="J15" s="103" t="s">
        <v>29</v>
      </c>
      <c r="K15" s="104">
        <v>4500</v>
      </c>
      <c r="L15" s="104">
        <v>4500</v>
      </c>
      <c r="M15" s="105">
        <v>30</v>
      </c>
      <c r="N15" s="106">
        <v>35</v>
      </c>
      <c r="O15" s="106">
        <v>5</v>
      </c>
      <c r="P15" s="147">
        <v>1472.1428571428569</v>
      </c>
      <c r="Q15" s="142">
        <f t="shared" si="0"/>
        <v>1104.1071428571427</v>
      </c>
      <c r="R15" s="26"/>
    </row>
    <row r="16" spans="1:24" ht="21.75" customHeight="1">
      <c r="A16" s="99">
        <v>162</v>
      </c>
      <c r="B16" s="100" t="s">
        <v>70</v>
      </c>
      <c r="C16" s="101" t="s">
        <v>22</v>
      </c>
      <c r="D16" s="101" t="s">
        <v>23</v>
      </c>
      <c r="E16" s="107" t="s">
        <v>71</v>
      </c>
      <c r="F16" s="100" t="s">
        <v>72</v>
      </c>
      <c r="G16" s="103" t="s">
        <v>73</v>
      </c>
      <c r="H16" s="103" t="s">
        <v>74</v>
      </c>
      <c r="I16" s="100" t="s">
        <v>36</v>
      </c>
      <c r="J16" s="103" t="s">
        <v>75</v>
      </c>
      <c r="K16" s="104">
        <v>2500</v>
      </c>
      <c r="L16" s="104">
        <v>2500</v>
      </c>
      <c r="M16" s="105">
        <v>1</v>
      </c>
      <c r="N16" s="106">
        <v>15</v>
      </c>
      <c r="O16" s="106">
        <v>12</v>
      </c>
      <c r="P16" s="147">
        <v>1608.3333333333333</v>
      </c>
      <c r="Q16" s="142">
        <f t="shared" si="0"/>
        <v>1206.25</v>
      </c>
      <c r="R16" s="26"/>
    </row>
    <row r="17" spans="1:25" ht="26.25" customHeight="1">
      <c r="A17" s="99">
        <v>169</v>
      </c>
      <c r="B17" s="100" t="s">
        <v>76</v>
      </c>
      <c r="C17" s="101" t="s">
        <v>22</v>
      </c>
      <c r="D17" s="101" t="s">
        <v>23</v>
      </c>
      <c r="E17" s="102" t="s">
        <v>77</v>
      </c>
      <c r="F17" s="100" t="s">
        <v>78</v>
      </c>
      <c r="G17" s="103" t="s">
        <v>79</v>
      </c>
      <c r="H17" s="103" t="s">
        <v>80</v>
      </c>
      <c r="I17" s="100" t="s">
        <v>36</v>
      </c>
      <c r="J17" s="103" t="s">
        <v>75</v>
      </c>
      <c r="K17" s="104">
        <v>4500</v>
      </c>
      <c r="L17" s="104">
        <v>4500</v>
      </c>
      <c r="M17" s="105">
        <v>1</v>
      </c>
      <c r="N17" s="106">
        <v>15</v>
      </c>
      <c r="O17" s="106">
        <v>12</v>
      </c>
      <c r="P17" s="147">
        <v>2895</v>
      </c>
      <c r="Q17" s="142">
        <f t="shared" si="0"/>
        <v>2171.25</v>
      </c>
      <c r="R17" s="26"/>
    </row>
    <row r="18" spans="1:25" ht="15.95" customHeight="1" thickBot="1">
      <c r="A18" s="31"/>
      <c r="B18" s="32"/>
      <c r="C18" s="33"/>
      <c r="D18" s="33"/>
      <c r="E18" s="32"/>
      <c r="F18" s="32"/>
      <c r="G18" s="34"/>
      <c r="H18" s="32"/>
      <c r="I18" s="34"/>
      <c r="J18" s="32"/>
      <c r="K18" s="108" t="s">
        <v>81</v>
      </c>
      <c r="L18" s="109">
        <v>57140</v>
      </c>
      <c r="M18" s="110"/>
      <c r="N18" s="110"/>
      <c r="O18" s="110"/>
      <c r="P18" s="148">
        <v>27155.317509157507</v>
      </c>
      <c r="Q18" s="145">
        <f>SUM(Q6:Q17)</f>
        <v>18176.488131868133</v>
      </c>
      <c r="R18" s="35"/>
      <c r="S18" s="35"/>
      <c r="T18" s="35"/>
      <c r="U18" s="35"/>
      <c r="V18" s="36"/>
      <c r="Y18" s="37"/>
    </row>
    <row r="19" spans="1:25" ht="44.25" customHeight="1" thickBot="1">
      <c r="A19" s="38"/>
      <c r="B19" s="39" t="s">
        <v>82</v>
      </c>
      <c r="C19" s="136" t="s">
        <v>83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40" t="s">
        <v>84</v>
      </c>
    </row>
    <row r="20" spans="1:25" ht="78.75">
      <c r="A20" s="41" t="s">
        <v>4</v>
      </c>
      <c r="B20" s="21" t="s">
        <v>5</v>
      </c>
      <c r="C20" s="21" t="s">
        <v>85</v>
      </c>
      <c r="D20" s="21" t="s">
        <v>86</v>
      </c>
      <c r="E20" s="21" t="s">
        <v>87</v>
      </c>
      <c r="F20" s="21" t="s">
        <v>88</v>
      </c>
      <c r="G20" s="21" t="s">
        <v>14</v>
      </c>
      <c r="H20" s="19" t="s">
        <v>15</v>
      </c>
      <c r="I20" s="21" t="s">
        <v>89</v>
      </c>
      <c r="J20" s="21" t="s">
        <v>90</v>
      </c>
      <c r="K20" s="21" t="s">
        <v>91</v>
      </c>
      <c r="L20" s="19" t="s">
        <v>19</v>
      </c>
      <c r="M20" s="141" t="s">
        <v>113</v>
      </c>
    </row>
    <row r="21" spans="1:25" ht="44.25" customHeight="1">
      <c r="A21" s="42">
        <v>1</v>
      </c>
      <c r="B21" s="43" t="s">
        <v>92</v>
      </c>
      <c r="C21" s="44" t="s">
        <v>93</v>
      </c>
      <c r="D21" s="45" t="s">
        <v>94</v>
      </c>
      <c r="E21" s="46">
        <v>73</v>
      </c>
      <c r="F21" s="47" t="s">
        <v>29</v>
      </c>
      <c r="G21" s="48">
        <v>85</v>
      </c>
      <c r="H21" s="48">
        <f t="shared" ref="H21" si="1">E21*G21</f>
        <v>6205</v>
      </c>
      <c r="I21" s="46">
        <v>15</v>
      </c>
      <c r="J21" s="46">
        <v>20</v>
      </c>
      <c r="K21" s="46">
        <v>5</v>
      </c>
      <c r="L21" s="154">
        <v>3505.8250000000003</v>
      </c>
      <c r="M21" s="142">
        <f t="shared" ref="M21" si="2">L21*75%</f>
        <v>2629.3687500000001</v>
      </c>
    </row>
    <row r="22" spans="1:25" ht="20.25" customHeight="1">
      <c r="A22" s="49"/>
      <c r="B22" s="50"/>
      <c r="C22" s="50"/>
      <c r="D22" s="50"/>
      <c r="E22" s="51" t="s">
        <v>95</v>
      </c>
      <c r="F22" s="52"/>
      <c r="G22" s="111" t="s">
        <v>81</v>
      </c>
      <c r="H22" s="112">
        <v>6205</v>
      </c>
      <c r="I22" s="113"/>
      <c r="J22" s="113"/>
      <c r="K22" s="113"/>
      <c r="L22" s="155">
        <v>3505.8250000000003</v>
      </c>
      <c r="M22" s="149">
        <f>SUM(M21)</f>
        <v>2629.3687500000001</v>
      </c>
    </row>
    <row r="23" spans="1:25" ht="47.25" customHeight="1">
      <c r="A23" s="138" t="s">
        <v>96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53" t="s">
        <v>84</v>
      </c>
    </row>
    <row r="24" spans="1:25" ht="21.75" customHeight="1" thickBot="1">
      <c r="A24" s="54"/>
      <c r="B24" s="55" t="s">
        <v>97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25" ht="78.75">
      <c r="A25" s="41" t="s">
        <v>4</v>
      </c>
      <c r="B25" s="21" t="s">
        <v>5</v>
      </c>
      <c r="C25" s="21" t="s">
        <v>85</v>
      </c>
      <c r="D25" s="21" t="s">
        <v>86</v>
      </c>
      <c r="E25" s="21" t="s">
        <v>87</v>
      </c>
      <c r="F25" s="21" t="s">
        <v>88</v>
      </c>
      <c r="G25" s="21" t="s">
        <v>14</v>
      </c>
      <c r="H25" s="19" t="s">
        <v>15</v>
      </c>
      <c r="I25" s="21" t="s">
        <v>89</v>
      </c>
      <c r="J25" s="21" t="s">
        <v>90</v>
      </c>
      <c r="K25" s="21" t="s">
        <v>91</v>
      </c>
      <c r="L25" s="19" t="s">
        <v>19</v>
      </c>
      <c r="M25" s="141" t="s">
        <v>113</v>
      </c>
    </row>
    <row r="26" spans="1:25" ht="27" customHeight="1">
      <c r="A26" s="42">
        <v>1</v>
      </c>
      <c r="B26" s="43" t="s">
        <v>98</v>
      </c>
      <c r="C26" s="56" t="s">
        <v>99</v>
      </c>
      <c r="D26" s="45" t="s">
        <v>94</v>
      </c>
      <c r="E26" s="46">
        <v>63</v>
      </c>
      <c r="F26" s="47" t="s">
        <v>29</v>
      </c>
      <c r="G26" s="48">
        <v>85</v>
      </c>
      <c r="H26" s="48">
        <f t="shared" ref="H26" si="3">E26*G26</f>
        <v>5355</v>
      </c>
      <c r="I26" s="46">
        <v>15</v>
      </c>
      <c r="J26" s="46">
        <v>20</v>
      </c>
      <c r="K26" s="46">
        <v>5</v>
      </c>
      <c r="L26" s="154">
        <v>3025.5750000000003</v>
      </c>
      <c r="M26" s="150">
        <f t="shared" ref="M26" si="4">L26*75%</f>
        <v>2269.1812500000001</v>
      </c>
    </row>
    <row r="27" spans="1:25" ht="21.75" customHeight="1">
      <c r="A27" s="49"/>
      <c r="B27" s="50"/>
      <c r="C27" s="50"/>
      <c r="D27" s="50"/>
      <c r="E27" s="51" t="s">
        <v>95</v>
      </c>
      <c r="F27" s="52"/>
      <c r="G27" s="111" t="s">
        <v>81</v>
      </c>
      <c r="H27" s="112">
        <v>5355</v>
      </c>
      <c r="I27" s="113"/>
      <c r="J27" s="113"/>
      <c r="K27" s="113"/>
      <c r="L27" s="155">
        <v>3025.5750000000003</v>
      </c>
      <c r="M27" s="151">
        <f>SUM(M26)</f>
        <v>2269.1812500000001</v>
      </c>
    </row>
    <row r="28" spans="1:25" s="64" customFormat="1" ht="21.75" customHeight="1">
      <c r="A28" s="57"/>
      <c r="B28" s="58"/>
      <c r="C28" s="59"/>
      <c r="D28" s="60"/>
      <c r="E28" s="61"/>
      <c r="F28" s="62"/>
      <c r="G28" s="63"/>
      <c r="H28" s="58"/>
      <c r="I28" s="58"/>
      <c r="J28" s="58"/>
      <c r="K28" s="58"/>
      <c r="L28" s="63"/>
    </row>
    <row r="29" spans="1:25">
      <c r="A29" s="65"/>
      <c r="B29" s="66" t="s">
        <v>82</v>
      </c>
      <c r="C29" s="67" t="s">
        <v>100</v>
      </c>
      <c r="D29" s="68"/>
      <c r="E29" s="69"/>
      <c r="F29" s="66"/>
      <c r="G29" s="66"/>
      <c r="H29" s="66"/>
      <c r="I29" s="66"/>
      <c r="J29" s="66"/>
      <c r="K29" s="66"/>
      <c r="L29" s="66"/>
    </row>
    <row r="30" spans="1:25" ht="16.5" thickBot="1">
      <c r="A30" s="131" t="s">
        <v>101</v>
      </c>
      <c r="B30" s="132"/>
      <c r="C30" s="132"/>
      <c r="D30" s="132"/>
      <c r="E30" s="132"/>
      <c r="F30" s="70"/>
      <c r="G30" s="70"/>
      <c r="H30" s="70"/>
      <c r="I30" s="70"/>
      <c r="J30" s="70"/>
      <c r="K30" s="70"/>
      <c r="L30" s="70"/>
    </row>
    <row r="31" spans="1:25" ht="78.75">
      <c r="A31" s="41" t="s">
        <v>4</v>
      </c>
      <c r="B31" s="21" t="s">
        <v>5</v>
      </c>
      <c r="C31" s="21" t="s">
        <v>85</v>
      </c>
      <c r="D31" s="21" t="s">
        <v>86</v>
      </c>
      <c r="E31" s="21" t="s">
        <v>87</v>
      </c>
      <c r="F31" s="21" t="s">
        <v>88</v>
      </c>
      <c r="G31" s="21" t="s">
        <v>14</v>
      </c>
      <c r="H31" s="19" t="s">
        <v>15</v>
      </c>
      <c r="I31" s="21" t="s">
        <v>89</v>
      </c>
      <c r="J31" s="21" t="s">
        <v>90</v>
      </c>
      <c r="K31" s="21" t="s">
        <v>91</v>
      </c>
      <c r="L31" s="19" t="s">
        <v>19</v>
      </c>
      <c r="M31" s="141" t="s">
        <v>113</v>
      </c>
    </row>
    <row r="32" spans="1:25" ht="34.5" customHeight="1">
      <c r="A32" s="71">
        <v>1</v>
      </c>
      <c r="B32" s="72" t="s">
        <v>102</v>
      </c>
      <c r="C32" s="73" t="s">
        <v>103</v>
      </c>
      <c r="D32" s="72" t="s">
        <v>94</v>
      </c>
      <c r="E32" s="74">
        <v>150</v>
      </c>
      <c r="F32" s="72" t="s">
        <v>29</v>
      </c>
      <c r="G32" s="75">
        <v>55.4</v>
      </c>
      <c r="H32" s="48">
        <f t="shared" ref="H32:H35" si="5">E32*G32</f>
        <v>8310</v>
      </c>
      <c r="I32" s="74">
        <v>20</v>
      </c>
      <c r="J32" s="74">
        <v>20</v>
      </c>
      <c r="K32" s="74">
        <v>0</v>
      </c>
      <c r="L32" s="156">
        <v>581.7000000000005</v>
      </c>
      <c r="M32" s="142">
        <f t="shared" ref="M32:M38" si="6">L32*75%</f>
        <v>436.27500000000038</v>
      </c>
    </row>
    <row r="33" spans="1:77" ht="51" customHeight="1">
      <c r="A33" s="76">
        <v>78</v>
      </c>
      <c r="B33" s="77" t="s">
        <v>104</v>
      </c>
      <c r="C33" s="78" t="s">
        <v>105</v>
      </c>
      <c r="D33" s="79" t="s">
        <v>94</v>
      </c>
      <c r="E33" s="80">
        <v>2</v>
      </c>
      <c r="F33" s="79" t="s">
        <v>29</v>
      </c>
      <c r="G33" s="27">
        <v>55.4</v>
      </c>
      <c r="H33" s="48">
        <f t="shared" si="5"/>
        <v>110.8</v>
      </c>
      <c r="I33" s="80">
        <v>15</v>
      </c>
      <c r="J33" s="80">
        <v>20</v>
      </c>
      <c r="K33" s="80">
        <v>5</v>
      </c>
      <c r="L33" s="157">
        <v>62.602000000000004</v>
      </c>
      <c r="M33" s="142">
        <f t="shared" si="6"/>
        <v>46.951500000000003</v>
      </c>
    </row>
    <row r="34" spans="1:77" ht="35.25" customHeight="1">
      <c r="A34" s="71">
        <v>79</v>
      </c>
      <c r="B34" s="72" t="s">
        <v>106</v>
      </c>
      <c r="C34" s="81" t="s">
        <v>107</v>
      </c>
      <c r="D34" s="82" t="s">
        <v>94</v>
      </c>
      <c r="E34" s="83">
        <v>1</v>
      </c>
      <c r="F34" s="82" t="s">
        <v>29</v>
      </c>
      <c r="G34" s="29">
        <v>45.7</v>
      </c>
      <c r="H34" s="48">
        <f t="shared" si="5"/>
        <v>45.7</v>
      </c>
      <c r="I34" s="83">
        <v>15</v>
      </c>
      <c r="J34" s="83">
        <v>20</v>
      </c>
      <c r="K34" s="83">
        <v>5</v>
      </c>
      <c r="L34" s="158">
        <v>25.820500000000003</v>
      </c>
      <c r="M34" s="142">
        <f t="shared" si="6"/>
        <v>19.365375</v>
      </c>
    </row>
    <row r="35" spans="1:77" ht="36" customHeight="1">
      <c r="A35" s="84">
        <v>77</v>
      </c>
      <c r="B35" s="85" t="s">
        <v>108</v>
      </c>
      <c r="C35" s="86" t="s">
        <v>109</v>
      </c>
      <c r="D35" s="85" t="s">
        <v>94</v>
      </c>
      <c r="E35" s="87">
        <v>16</v>
      </c>
      <c r="F35" s="85" t="s">
        <v>29</v>
      </c>
      <c r="G35" s="88">
        <v>55.4</v>
      </c>
      <c r="H35" s="48">
        <f t="shared" si="5"/>
        <v>886.4</v>
      </c>
      <c r="I35" s="87">
        <v>15</v>
      </c>
      <c r="J35" s="87">
        <v>20</v>
      </c>
      <c r="K35" s="87">
        <v>5</v>
      </c>
      <c r="L35" s="159">
        <v>500.81600000000003</v>
      </c>
      <c r="M35" s="142">
        <f t="shared" si="6"/>
        <v>375.61200000000002</v>
      </c>
    </row>
    <row r="36" spans="1:77" ht="24.75" customHeight="1">
      <c r="A36" s="89"/>
      <c r="B36" s="90"/>
      <c r="C36" s="90"/>
      <c r="D36" s="90"/>
      <c r="E36" s="90"/>
      <c r="F36" s="90"/>
      <c r="G36" s="111" t="s">
        <v>81</v>
      </c>
      <c r="H36" s="114">
        <v>9352.9</v>
      </c>
      <c r="I36" s="115"/>
      <c r="J36" s="115"/>
      <c r="K36" s="115"/>
      <c r="L36" s="160">
        <v>1170.9385000000007</v>
      </c>
      <c r="M36" s="144">
        <f t="shared" si="6"/>
        <v>878.20387500000049</v>
      </c>
    </row>
    <row r="37" spans="1:77" s="92" customFormat="1" ht="21.75" customHeight="1" thickBot="1">
      <c r="A37" s="6"/>
      <c r="B37" s="7"/>
      <c r="C37" s="8"/>
      <c r="D37" s="8"/>
      <c r="E37" s="7"/>
      <c r="F37" s="7"/>
      <c r="G37" s="9"/>
      <c r="H37" s="7"/>
      <c r="I37" s="9"/>
      <c r="J37" s="7"/>
      <c r="K37" s="9"/>
      <c r="L37" s="161"/>
      <c r="M37" s="144"/>
      <c r="N37" s="6"/>
      <c r="O37" s="6"/>
      <c r="P37" s="11"/>
      <c r="Q37" s="6"/>
      <c r="R37" s="6"/>
      <c r="S37" s="6"/>
      <c r="T37" s="6"/>
      <c r="U37" s="16"/>
      <c r="V37" s="16"/>
      <c r="W37" s="16"/>
      <c r="X37" s="17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s="97" customFormat="1" ht="23.25" customHeight="1" thickBot="1">
      <c r="A38" s="93"/>
      <c r="B38" s="116"/>
      <c r="C38" s="117" t="s">
        <v>2</v>
      </c>
      <c r="D38" s="118"/>
      <c r="E38" s="119" t="s">
        <v>110</v>
      </c>
      <c r="F38" s="120"/>
      <c r="G38" s="121"/>
      <c r="H38" s="121">
        <v>78052.899999999994</v>
      </c>
      <c r="I38" s="118"/>
      <c r="J38" s="118"/>
      <c r="K38" s="122"/>
      <c r="L38" s="162">
        <v>34857.656009157508</v>
      </c>
      <c r="M38" s="153">
        <v>23953.242006868135</v>
      </c>
      <c r="N38" s="152"/>
      <c r="O38" s="93"/>
      <c r="P38" s="93"/>
      <c r="Q38" s="95"/>
      <c r="R38" s="93"/>
      <c r="S38" s="93"/>
      <c r="T38" s="93"/>
      <c r="U38" s="93"/>
      <c r="V38" s="94"/>
      <c r="W38" s="94"/>
      <c r="X38" s="94"/>
      <c r="Y38" s="96"/>
    </row>
    <row r="40" spans="1:77">
      <c r="V40" s="98"/>
      <c r="W40" s="98"/>
    </row>
    <row r="41" spans="1:77" ht="15.95" customHeight="1">
      <c r="V41" s="98"/>
    </row>
  </sheetData>
  <mergeCells count="6">
    <mergeCell ref="A30:E30"/>
    <mergeCell ref="A1:N1"/>
    <mergeCell ref="A2:N2"/>
    <mergeCell ref="E4:I4"/>
    <mergeCell ref="C19:L19"/>
    <mergeCell ref="A23:L23"/>
  </mergeCells>
  <conditionalFormatting sqref="R6:R1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17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2022-07-30T19:37:23Z</dcterms:created>
  <dcterms:modified xsi:type="dcterms:W3CDTF">2023-01-09T21:27:46Z</dcterms:modified>
</cp:coreProperties>
</file>