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340" yWindow="2340" windowWidth="16200" windowHeight="9480"/>
  </bookViews>
  <sheets>
    <sheet name="G# 18 MAQUINARIA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1"/>
  <c r="Q19"/>
  <c r="Q6"/>
  <c r="Q7"/>
  <c r="Q8"/>
  <c r="Q10"/>
  <c r="Q11"/>
  <c r="Q12"/>
  <c r="Q13"/>
  <c r="Q14"/>
  <c r="Q15"/>
  <c r="Q16"/>
  <c r="Q17"/>
  <c r="Q18"/>
  <c r="M22"/>
  <c r="H22" l="1"/>
</calcChain>
</file>

<file path=xl/sharedStrings.xml><?xml version="1.0" encoding="utf-8"?>
<sst xmlns="http://schemas.openxmlformats.org/spreadsheetml/2006/main" count="175" uniqueCount="113">
  <si>
    <t>INVENTARIO FÍSICO* - ATU ARTICULOS DE ACERO S.A
DEPARTAMENTO: MAQUINARIA</t>
  </si>
  <si>
    <t>TABLA DE VALORACION</t>
  </si>
  <si>
    <t>GRUPO#18</t>
  </si>
  <si>
    <t xml:space="preserve">MAQUINA DE DOBLADO DE TUBO, SIERRAS Y OTROS </t>
  </si>
  <si>
    <t>#</t>
  </si>
  <si>
    <t>CODIGO</t>
  </si>
  <si>
    <t>CLASE</t>
  </si>
  <si>
    <t>CANT.</t>
  </si>
  <si>
    <t>NOMBRE</t>
  </si>
  <si>
    <t>MARCA</t>
  </si>
  <si>
    <t xml:space="preserve">MODELO </t>
  </si>
  <si>
    <t>CAPACIDAD</t>
  </si>
  <si>
    <t>AÑO DE FABRICACION</t>
  </si>
  <si>
    <t>ESTADO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</si>
  <si>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</si>
  <si>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</si>
  <si>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</si>
  <si>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</si>
  <si>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</si>
  <si>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</si>
  <si>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ARTICULOS COMPLEMENTARIOS O RELACIONADOS</t>
  </si>
  <si>
    <t>MQ032</t>
  </si>
  <si>
    <t>MAQUINARIA</t>
  </si>
  <si>
    <t>1</t>
  </si>
  <si>
    <t xml:space="preserve">SIERRA VAIVEN </t>
  </si>
  <si>
    <t>OPTIMUN</t>
  </si>
  <si>
    <t>OPTIMUM S300DG</t>
  </si>
  <si>
    <t>35/70  m/min</t>
  </si>
  <si>
    <t>2014</t>
  </si>
  <si>
    <t>REGULAR</t>
  </si>
  <si>
    <t xml:space="preserve">para cortes angulares o especiales </t>
  </si>
  <si>
    <t>MQ122</t>
  </si>
  <si>
    <t>FORTUNA</t>
  </si>
  <si>
    <t>S/N</t>
  </si>
  <si>
    <t>MQ050</t>
  </si>
  <si>
    <t xml:space="preserve">DOBLADORA DE TUBO </t>
  </si>
  <si>
    <t>TEJERO</t>
  </si>
  <si>
    <t xml:space="preserve"> 55 AHC </t>
  </si>
  <si>
    <t>5,5 HP</t>
  </si>
  <si>
    <t>MQ132</t>
  </si>
  <si>
    <t>ESMERIL DE BANCO</t>
  </si>
  <si>
    <t>DE WALT</t>
  </si>
  <si>
    <t>DW758</t>
  </si>
  <si>
    <t>1/4HP</t>
  </si>
  <si>
    <t>2012</t>
  </si>
  <si>
    <t>MQ138</t>
  </si>
  <si>
    <t xml:space="preserve">ESMERIL DE BANCO </t>
  </si>
  <si>
    <t>ILEGIBLE</t>
  </si>
  <si>
    <t>SN8C</t>
  </si>
  <si>
    <t>1HP</t>
  </si>
  <si>
    <t>1972</t>
  </si>
  <si>
    <t>MQ145</t>
  </si>
  <si>
    <t>ESMERIL DE BANCO TRUPPER</t>
  </si>
  <si>
    <t>TRUPER</t>
  </si>
  <si>
    <t>EBAEDA-875</t>
  </si>
  <si>
    <t>3/4HP</t>
  </si>
  <si>
    <t>MQ041</t>
  </si>
  <si>
    <t xml:space="preserve">TALADRO DE PEDESTAL </t>
  </si>
  <si>
    <t>DAY MASTER</t>
  </si>
  <si>
    <t>RDM-2801F</t>
  </si>
  <si>
    <t>16MM</t>
  </si>
  <si>
    <t>MQ042</t>
  </si>
  <si>
    <t xml:space="preserve"> -</t>
  </si>
  <si>
    <t>PEDESTAL</t>
  </si>
  <si>
    <t>MQ071</t>
  </si>
  <si>
    <t>SUELDA DE PUNTO SP10</t>
  </si>
  <si>
    <t>ALPHIL</t>
  </si>
  <si>
    <t>90AMPS</t>
  </si>
  <si>
    <t>MQ073</t>
  </si>
  <si>
    <t xml:space="preserve">SUELDA DE PUNTO SP4 </t>
  </si>
  <si>
    <t>CIFES</t>
  </si>
  <si>
    <t xml:space="preserve">RFTG </t>
  </si>
  <si>
    <t>135 AMPS</t>
  </si>
  <si>
    <t>MQ102</t>
  </si>
  <si>
    <t>SUELDA MIG METALICA TANQUE CO2</t>
  </si>
  <si>
    <t>MILLER</t>
  </si>
  <si>
    <t>MILLERMATIC 252</t>
  </si>
  <si>
    <t>7,5 KW</t>
  </si>
  <si>
    <t>MQ170</t>
  </si>
  <si>
    <t>SOLDADORA MIG  (M13)</t>
  </si>
  <si>
    <t>MILLERMATIC 250MP</t>
  </si>
  <si>
    <t>140AMPS</t>
  </si>
  <si>
    <t>NUEVA</t>
  </si>
  <si>
    <t>MQ0206</t>
  </si>
  <si>
    <t xml:space="preserve">CORTADORA PLASMA ELEKTRO </t>
  </si>
  <si>
    <t>ELEKCTRO</t>
  </si>
  <si>
    <t>CUT-40 EN60974-1</t>
  </si>
  <si>
    <t>31 AMPS</t>
  </si>
  <si>
    <t>2005</t>
  </si>
  <si>
    <t>MQ054</t>
  </si>
  <si>
    <t xml:space="preserve">PRENSA  P5 DE CORTE </t>
  </si>
  <si>
    <t>BBT</t>
  </si>
  <si>
    <t>E25</t>
  </si>
  <si>
    <t>13 ton</t>
  </si>
  <si>
    <t>1973</t>
  </si>
  <si>
    <t>TOTALES</t>
  </si>
  <si>
    <t>GRUPO # 18.1</t>
  </si>
  <si>
    <r>
      <t xml:space="preserve">INVENTARIO FÍSICO* - ATU ARTICULOS DE ACERO S.A
DEPARTAMENTO: </t>
    </r>
    <r>
      <rPr>
        <b/>
        <sz val="12"/>
        <color rgb="FFFF0000"/>
        <rFont val="Calibri"/>
        <family val="2"/>
      </rPr>
      <t>DOBLADORA DE TUBOS TEJERO 55AHC</t>
    </r>
  </si>
  <si>
    <t>DEPART. ARM. SUELDAS</t>
  </si>
  <si>
    <t>DETALLE DEL PRODUCTO</t>
  </si>
  <si>
    <t>UNIDADES</t>
  </si>
  <si>
    <t xml:space="preserve">CANTIDAD </t>
  </si>
  <si>
    <t xml:space="preserve">ESTADO </t>
  </si>
  <si>
    <t>EDAD</t>
  </si>
  <si>
    <t xml:space="preserve">VIDA UTIL </t>
  </si>
  <si>
    <t>VIDA RESIDUAL</t>
  </si>
  <si>
    <t>HMQ050</t>
  </si>
  <si>
    <t>UTILLAJE CON GUIAS Y ALMAS</t>
  </si>
  <si>
    <t>UND</t>
  </si>
  <si>
    <t xml:space="preserve"> </t>
  </si>
  <si>
    <t xml:space="preserve">TOTALES </t>
  </si>
  <si>
    <r>
      <rPr>
        <b/>
        <sz val="7"/>
        <color rgb="FF000000"/>
        <rFont val="Tahoma"/>
        <family val="2"/>
      </rPr>
      <t xml:space="preserve">HMQ050 </t>
    </r>
    <r>
      <rPr>
        <sz val="7"/>
        <color rgb="FF000000"/>
        <rFont val="Tahoma"/>
        <family val="2"/>
      </rPr>
      <t xml:space="preserve">herramienta para maquina avalúo $3.745,95 </t>
    </r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</si>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</sst>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29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20"/>
      <color rgb="FF00B050"/>
      <name val="Calibri"/>
      <family val="2"/>
    </font>
    <font>
      <b/>
      <sz val="12"/>
      <color rgb="FFFF0000"/>
      <name val="Calibri"/>
      <family val="2"/>
    </font>
    <font>
      <b/>
      <sz val="14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7"/>
      <color rgb="FF000000"/>
      <name val="Tahoma"/>
      <family val="2"/>
    </font>
    <font>
      <b/>
      <sz val="7"/>
      <color rgb="FF000000"/>
      <name val="Tahoma"/>
      <family val="2"/>
    </font>
    <font>
      <b/>
      <sz val="12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sz val="12"/>
      <color rgb="FF000000"/>
      <name val="Tahoma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trike/>
      <sz val="9"/>
      <color rgb="FF000000"/>
      <name val="Tahoma"/>
      <family val="2"/>
    </font>
    <font>
      <b/>
      <strike/>
      <sz val="9"/>
      <color rgb="FF000000"/>
      <name val="Tahoma"/>
      <family val="2"/>
    </font>
    <font>
      <b/>
      <sz val="14"/>
      <color theme="1"/>
      <name val="Calibri"/>
      <family val="2"/>
    </font>
    <font>
      <b/>
      <strike/>
      <sz val="12"/>
      <color rgb="FF000000"/>
      <name val="Calibri"/>
      <family val="2"/>
    </font>
    <font>
      <b/>
      <strike/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00FF00"/>
      </patternFill>
    </fill>
    <fill>
      <patternFill patternType="solid">
        <fgColor theme="0"/>
        <bgColor rgb="FF00FF00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0" fontId="10" fillId="0" borderId="0" xfId="0" applyFont="1"/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/>
    </xf>
    <xf numFmtId="49" fontId="16" fillId="4" borderId="4" xfId="0" applyNumberFormat="1" applyFont="1" applyFill="1" applyBorder="1" applyAlignment="1">
      <alignment horizontal="center" vertical="center"/>
    </xf>
    <xf numFmtId="49" fontId="17" fillId="4" borderId="4" xfId="0" applyNumberFormat="1" applyFont="1" applyFill="1" applyBorder="1" applyAlignment="1">
      <alignment horizontal="left" vertical="center" wrapText="1"/>
    </xf>
    <xf numFmtId="49" fontId="17" fillId="4" borderId="4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0" fontId="10" fillId="0" borderId="14" xfId="0" applyFont="1" applyBorder="1"/>
    <xf numFmtId="0" fontId="10" fillId="2" borderId="9" xfId="0" applyFont="1" applyFill="1" applyBorder="1"/>
    <xf numFmtId="49" fontId="10" fillId="2" borderId="9" xfId="0" applyNumberFormat="1" applyFont="1" applyFill="1" applyBorder="1"/>
    <xf numFmtId="0" fontId="10" fillId="0" borderId="4" xfId="0" applyFont="1" applyBorder="1"/>
    <xf numFmtId="0" fontId="19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0" fontId="22" fillId="0" borderId="0" xfId="0" applyFont="1"/>
    <xf numFmtId="164" fontId="10" fillId="0" borderId="0" xfId="0" applyNumberFormat="1" applyFont="1"/>
    <xf numFmtId="0" fontId="7" fillId="5" borderId="6" xfId="0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9" fontId="14" fillId="6" borderId="9" xfId="0" applyNumberFormat="1" applyFont="1" applyFill="1" applyBorder="1" applyAlignment="1">
      <alignment vertical="center"/>
    </xf>
    <xf numFmtId="164" fontId="6" fillId="6" borderId="9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14" fillId="6" borderId="9" xfId="0" applyNumberFormat="1" applyFont="1" applyFill="1" applyBorder="1" applyAlignment="1">
      <alignment horizontal="center" vertical="center"/>
    </xf>
    <xf numFmtId="0" fontId="14" fillId="6" borderId="9" xfId="0" applyFont="1" applyFill="1" applyBorder="1"/>
    <xf numFmtId="49" fontId="20" fillId="6" borderId="15" xfId="0" applyNumberFormat="1" applyFont="1" applyFill="1" applyBorder="1" applyAlignment="1">
      <alignment horizontal="center" vertical="center" wrapText="1"/>
    </xf>
    <xf numFmtId="49" fontId="21" fillId="6" borderId="16" xfId="0" applyNumberFormat="1" applyFont="1" applyFill="1" applyBorder="1" applyAlignment="1">
      <alignment horizontal="center" vertical="center" wrapText="1"/>
    </xf>
    <xf numFmtId="0" fontId="20" fillId="6" borderId="16" xfId="0" applyFont="1" applyFill="1" applyBorder="1"/>
    <xf numFmtId="0" fontId="5" fillId="6" borderId="16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horizontal="center" vertical="center" wrapText="1"/>
    </xf>
    <xf numFmtId="164" fontId="5" fillId="6" borderId="16" xfId="0" applyNumberFormat="1" applyFont="1" applyFill="1" applyBorder="1" applyAlignment="1">
      <alignment horizontal="center" vertical="center" wrapText="1"/>
    </xf>
    <xf numFmtId="49" fontId="20" fillId="6" borderId="16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49" fontId="7" fillId="7" borderId="4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49" fontId="7" fillId="7" borderId="4" xfId="0" applyNumberFormat="1" applyFont="1" applyFill="1" applyBorder="1" applyAlignment="1">
      <alignment horizontal="center" vertical="center"/>
    </xf>
    <xf numFmtId="164" fontId="7" fillId="7" borderId="4" xfId="0" applyNumberFormat="1" applyFont="1" applyFill="1" applyBorder="1" applyAlignment="1">
      <alignment horizontal="center" vertical="center"/>
    </xf>
    <xf numFmtId="1" fontId="7" fillId="7" borderId="4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9" fontId="7" fillId="7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/>
    </xf>
    <xf numFmtId="164" fontId="7" fillId="7" borderId="3" xfId="0" applyNumberFormat="1" applyFont="1" applyFill="1" applyBorder="1" applyAlignment="1">
      <alignment horizontal="center" vertical="center"/>
    </xf>
    <xf numFmtId="1" fontId="7" fillId="7" borderId="3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165" fontId="23" fillId="8" borderId="18" xfId="0" applyNumberFormat="1" applyFont="1" applyFill="1" applyBorder="1" applyAlignment="1">
      <alignment vertical="center" wrapText="1"/>
    </xf>
    <xf numFmtId="165" fontId="23" fillId="9" borderId="18" xfId="0" applyNumberFormat="1" applyFont="1" applyFill="1" applyBorder="1" applyAlignment="1">
      <alignment vertical="center" wrapText="1"/>
    </xf>
    <xf numFmtId="164" fontId="24" fillId="7" borderId="3" xfId="0" applyNumberFormat="1" applyFont="1" applyFill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164" fontId="24" fillId="7" borderId="4" xfId="0" applyNumberFormat="1" applyFont="1" applyFill="1" applyBorder="1" applyAlignment="1">
      <alignment horizontal="center" vertical="center"/>
    </xf>
    <xf numFmtId="164" fontId="25" fillId="5" borderId="4" xfId="0" applyNumberFormat="1" applyFont="1" applyFill="1" applyBorder="1" applyAlignment="1">
      <alignment horizontal="center" vertical="center"/>
    </xf>
    <xf numFmtId="164" fontId="25" fillId="6" borderId="9" xfId="0" applyNumberFormat="1" applyFont="1" applyFill="1" applyBorder="1" applyAlignment="1">
      <alignment horizontal="center" vertical="center"/>
    </xf>
    <xf numFmtId="165" fontId="23" fillId="10" borderId="18" xfId="0" applyNumberFormat="1" applyFont="1" applyFill="1" applyBorder="1" applyAlignment="1">
      <alignment vertical="center" wrapText="1"/>
    </xf>
    <xf numFmtId="4" fontId="10" fillId="0" borderId="0" xfId="0" applyNumberFormat="1" applyFont="1"/>
    <xf numFmtId="165" fontId="20" fillId="6" borderId="0" xfId="0" applyNumberFormat="1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165" fontId="26" fillId="10" borderId="4" xfId="0" applyNumberFormat="1" applyFont="1" applyFill="1" applyBorder="1" applyAlignment="1">
      <alignment vertical="center" wrapText="1"/>
    </xf>
    <xf numFmtId="165" fontId="23" fillId="8" borderId="19" xfId="0" applyNumberFormat="1" applyFont="1" applyFill="1" applyBorder="1" applyAlignment="1">
      <alignment vertical="center" wrapText="1"/>
    </xf>
    <xf numFmtId="165" fontId="10" fillId="0" borderId="4" xfId="0" applyNumberFormat="1" applyFont="1" applyBorder="1"/>
    <xf numFmtId="164" fontId="24" fillId="4" borderId="4" xfId="0" applyNumberFormat="1" applyFont="1" applyFill="1" applyBorder="1" applyAlignment="1">
      <alignment horizontal="center" vertical="center"/>
    </xf>
    <xf numFmtId="164" fontId="27" fillId="6" borderId="17" xfId="0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28" fillId="6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BDD7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topLeftCell="H13" workbookViewId="0">
      <selection activeCell="L22" sqref="L22:L25"/>
    </sheetView>
  </sheetViews>
  <sheetFormatPr baseColWidth="10" defaultColWidth="12.42578125" defaultRowHeight="15.75"/>
  <cols>
    <col min="1" max="1" width="6" style="15" customWidth="1"/>
    <col min="2" max="2" width="15.28515625" style="15" customWidth="1"/>
    <col min="3" max="3" width="14" style="15" customWidth="1"/>
    <col min="4" max="4" width="20.140625" style="15" customWidth="1"/>
    <col min="5" max="5" width="27.42578125" style="15" customWidth="1"/>
    <col min="6" max="6" width="12.42578125" style="15"/>
    <col min="7" max="7" width="18.85546875" style="15" customWidth="1"/>
    <col min="8" max="8" width="13.85546875" style="15" customWidth="1"/>
    <col min="9" max="9" width="14.140625" style="15" bestFit="1" customWidth="1"/>
    <col min="10" max="10" width="14.85546875" style="15" customWidth="1"/>
    <col min="11" max="11" width="12.42578125" style="15"/>
    <col min="12" max="12" width="16.5703125" style="15" customWidth="1"/>
    <col min="13" max="13" width="18.28515625" style="15" customWidth="1"/>
    <col min="14" max="14" width="14.7109375" style="15" bestFit="1" customWidth="1"/>
    <col min="15" max="15" width="10.28515625" style="15" customWidth="1"/>
    <col min="16" max="16" width="11.28515625" style="15" bestFit="1" customWidth="1"/>
    <col min="17" max="17" width="21.85546875" style="15" bestFit="1" customWidth="1"/>
    <col min="18" max="18" width="16.28515625" style="15" customWidth="1"/>
    <col min="19" max="20" width="10.140625" style="15" customWidth="1"/>
    <col min="21" max="21" width="15.28515625" style="15" customWidth="1"/>
    <col min="22" max="22" width="15.140625" style="15" customWidth="1"/>
    <col min="23" max="23" width="15.5703125" style="15" customWidth="1"/>
    <col min="24" max="24" width="39.42578125" style="15" customWidth="1"/>
    <col min="25" max="16384" width="12.42578125" style="15"/>
  </cols>
  <sheetData>
    <row r="1" spans="1:24" s="1" customFormat="1" ht="30.9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4"/>
      <c r="P1" s="4"/>
      <c r="Q1" s="4"/>
      <c r="R1" s="4"/>
      <c r="S1" s="4"/>
      <c r="T1" s="4"/>
      <c r="U1" s="4"/>
      <c r="V1" s="5"/>
      <c r="W1" s="5"/>
      <c r="X1" s="5"/>
    </row>
    <row r="2" spans="1:24" s="1" customFormat="1" ht="26.1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2"/>
      <c r="P2" s="2"/>
      <c r="Q2" s="2"/>
      <c r="R2" s="2"/>
      <c r="S2" s="2"/>
      <c r="T2" s="2"/>
      <c r="U2" s="2"/>
      <c r="V2" s="3"/>
      <c r="W2" s="3"/>
      <c r="X2" s="3"/>
    </row>
    <row r="3" spans="1:24" ht="29.25" customHeight="1" thickBot="1">
      <c r="A3" s="6"/>
      <c r="B3" s="7" t="s">
        <v>2</v>
      </c>
      <c r="C3" s="8"/>
      <c r="D3" s="8"/>
      <c r="E3" s="92" t="s">
        <v>3</v>
      </c>
      <c r="F3" s="92"/>
      <c r="G3" s="92"/>
      <c r="H3" s="9"/>
      <c r="I3" s="10"/>
      <c r="J3" s="9"/>
      <c r="K3" s="10"/>
      <c r="L3" s="11"/>
      <c r="M3" s="12"/>
      <c r="N3" s="12"/>
      <c r="O3" s="12"/>
      <c r="P3" s="13"/>
      <c r="Q3" s="12"/>
      <c r="R3" s="12"/>
      <c r="S3" s="12"/>
      <c r="T3" s="12"/>
      <c r="U3" s="11"/>
      <c r="V3" s="11"/>
      <c r="W3" s="11"/>
      <c r="X3" s="14"/>
    </row>
    <row r="4" spans="1:24" ht="63.75" thickBot="1">
      <c r="A4" s="16" t="s">
        <v>4</v>
      </c>
      <c r="B4" s="17" t="s">
        <v>5</v>
      </c>
      <c r="C4" s="18" t="s">
        <v>6</v>
      </c>
      <c r="D4" s="18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9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17" t="s">
        <v>19</v>
      </c>
      <c r="Q4" s="95" t="s">
        <v>112</v>
      </c>
      <c r="R4" s="20" t="s">
        <v>20</v>
      </c>
    </row>
    <row r="5" spans="1:24">
      <c r="A5" s="83">
        <v>32</v>
      </c>
      <c r="B5" s="84" t="s">
        <v>21</v>
      </c>
      <c r="C5" s="85" t="s">
        <v>22</v>
      </c>
      <c r="D5" s="85" t="s">
        <v>23</v>
      </c>
      <c r="E5" s="84" t="s">
        <v>24</v>
      </c>
      <c r="F5" s="84" t="s">
        <v>25</v>
      </c>
      <c r="G5" s="86" t="s">
        <v>26</v>
      </c>
      <c r="H5" s="86" t="s">
        <v>27</v>
      </c>
      <c r="I5" s="84" t="s">
        <v>28</v>
      </c>
      <c r="J5" s="86" t="s">
        <v>29</v>
      </c>
      <c r="K5" s="87">
        <v>1500</v>
      </c>
      <c r="L5" s="87">
        <v>1500</v>
      </c>
      <c r="M5" s="88">
        <v>7</v>
      </c>
      <c r="N5" s="89">
        <v>35</v>
      </c>
      <c r="O5" s="89">
        <v>28</v>
      </c>
      <c r="P5" s="98">
        <v>885</v>
      </c>
      <c r="Q5" s="97">
        <v>0</v>
      </c>
      <c r="R5" s="21" t="s">
        <v>30</v>
      </c>
    </row>
    <row r="6" spans="1:24">
      <c r="A6" s="53">
        <v>122</v>
      </c>
      <c r="B6" s="54" t="s">
        <v>31</v>
      </c>
      <c r="C6" s="55" t="s">
        <v>22</v>
      </c>
      <c r="D6" s="55" t="s">
        <v>23</v>
      </c>
      <c r="E6" s="54" t="s">
        <v>24</v>
      </c>
      <c r="F6" s="54" t="s">
        <v>32</v>
      </c>
      <c r="G6" s="56" t="s">
        <v>33</v>
      </c>
      <c r="H6" s="56" t="s">
        <v>33</v>
      </c>
      <c r="I6" s="54" t="s">
        <v>33</v>
      </c>
      <c r="J6" s="56" t="s">
        <v>29</v>
      </c>
      <c r="K6" s="57">
        <v>1800</v>
      </c>
      <c r="L6" s="57">
        <v>1800</v>
      </c>
      <c r="M6" s="58">
        <v>11</v>
      </c>
      <c r="N6" s="59">
        <v>15</v>
      </c>
      <c r="O6" s="59">
        <v>4</v>
      </c>
      <c r="P6" s="99">
        <v>678.00000000000011</v>
      </c>
      <c r="Q6" s="96">
        <f t="shared" ref="Q5:Q19" si="0">P6*75%</f>
        <v>508.50000000000011</v>
      </c>
      <c r="R6" s="22"/>
    </row>
    <row r="7" spans="1:24" ht="27">
      <c r="A7" s="53">
        <v>50</v>
      </c>
      <c r="B7" s="54" t="s">
        <v>34</v>
      </c>
      <c r="C7" s="55" t="s">
        <v>22</v>
      </c>
      <c r="D7" s="55" t="s">
        <v>23</v>
      </c>
      <c r="E7" s="54" t="s">
        <v>35</v>
      </c>
      <c r="F7" s="54" t="s">
        <v>36</v>
      </c>
      <c r="G7" s="56" t="s">
        <v>37</v>
      </c>
      <c r="H7" s="56" t="s">
        <v>38</v>
      </c>
      <c r="I7" s="54" t="s">
        <v>33</v>
      </c>
      <c r="J7" s="56" t="s">
        <v>29</v>
      </c>
      <c r="K7" s="57">
        <v>35000</v>
      </c>
      <c r="L7" s="57">
        <v>35000</v>
      </c>
      <c r="M7" s="58">
        <v>15</v>
      </c>
      <c r="N7" s="59">
        <v>20</v>
      </c>
      <c r="O7" s="59">
        <v>5</v>
      </c>
      <c r="P7" s="99">
        <v>12950</v>
      </c>
      <c r="Q7" s="96">
        <f t="shared" si="0"/>
        <v>9712.5</v>
      </c>
      <c r="R7" s="23" t="s">
        <v>111</v>
      </c>
    </row>
    <row r="8" spans="1:24">
      <c r="A8" s="53">
        <v>132</v>
      </c>
      <c r="B8" s="54" t="s">
        <v>39</v>
      </c>
      <c r="C8" s="55" t="s">
        <v>22</v>
      </c>
      <c r="D8" s="55" t="s">
        <v>23</v>
      </c>
      <c r="E8" s="54" t="s">
        <v>40</v>
      </c>
      <c r="F8" s="54" t="s">
        <v>41</v>
      </c>
      <c r="G8" s="56" t="s">
        <v>42</v>
      </c>
      <c r="H8" s="56" t="s">
        <v>43</v>
      </c>
      <c r="I8" s="54" t="s">
        <v>44</v>
      </c>
      <c r="J8" s="56" t="s">
        <v>29</v>
      </c>
      <c r="K8" s="57">
        <v>130</v>
      </c>
      <c r="L8" s="57">
        <v>130</v>
      </c>
      <c r="M8" s="58">
        <v>9</v>
      </c>
      <c r="N8" s="59">
        <v>15</v>
      </c>
      <c r="O8" s="59">
        <v>6</v>
      </c>
      <c r="P8" s="99">
        <v>55.900000000000006</v>
      </c>
      <c r="Q8" s="96">
        <f t="shared" si="0"/>
        <v>41.925000000000004</v>
      </c>
      <c r="R8" s="22"/>
    </row>
    <row r="9" spans="1:24">
      <c r="A9" s="76">
        <v>138</v>
      </c>
      <c r="B9" s="77" t="s">
        <v>45</v>
      </c>
      <c r="C9" s="78" t="s">
        <v>22</v>
      </c>
      <c r="D9" s="78" t="s">
        <v>23</v>
      </c>
      <c r="E9" s="77" t="s">
        <v>46</v>
      </c>
      <c r="F9" s="77" t="s">
        <v>47</v>
      </c>
      <c r="G9" s="79" t="s">
        <v>48</v>
      </c>
      <c r="H9" s="79" t="s">
        <v>49</v>
      </c>
      <c r="I9" s="77" t="s">
        <v>50</v>
      </c>
      <c r="J9" s="79" t="s">
        <v>29</v>
      </c>
      <c r="K9" s="80">
        <v>120</v>
      </c>
      <c r="L9" s="80">
        <v>120</v>
      </c>
      <c r="M9" s="81">
        <v>49</v>
      </c>
      <c r="N9" s="82">
        <v>51</v>
      </c>
      <c r="O9" s="82">
        <v>2</v>
      </c>
      <c r="P9" s="100">
        <v>34.28235294117647</v>
      </c>
      <c r="Q9" s="97">
        <v>0</v>
      </c>
      <c r="R9" s="22"/>
    </row>
    <row r="10" spans="1:24" ht="22.5" customHeight="1">
      <c r="A10" s="53">
        <v>145</v>
      </c>
      <c r="B10" s="54" t="s">
        <v>51</v>
      </c>
      <c r="C10" s="55" t="s">
        <v>22</v>
      </c>
      <c r="D10" s="55" t="s">
        <v>23</v>
      </c>
      <c r="E10" s="54" t="s">
        <v>52</v>
      </c>
      <c r="F10" s="54" t="s">
        <v>53</v>
      </c>
      <c r="G10" s="56" t="s">
        <v>54</v>
      </c>
      <c r="H10" s="56" t="s">
        <v>55</v>
      </c>
      <c r="I10" s="54" t="s">
        <v>33</v>
      </c>
      <c r="J10" s="56" t="s">
        <v>29</v>
      </c>
      <c r="K10" s="57">
        <v>450</v>
      </c>
      <c r="L10" s="57">
        <v>450</v>
      </c>
      <c r="M10" s="58">
        <v>11</v>
      </c>
      <c r="N10" s="59">
        <v>15</v>
      </c>
      <c r="O10" s="59">
        <v>4</v>
      </c>
      <c r="P10" s="99">
        <v>169.50000000000003</v>
      </c>
      <c r="Q10" s="96">
        <f t="shared" si="0"/>
        <v>127.12500000000003</v>
      </c>
      <c r="R10" s="22"/>
    </row>
    <row r="11" spans="1:24">
      <c r="A11" s="53">
        <v>41</v>
      </c>
      <c r="B11" s="54" t="s">
        <v>56</v>
      </c>
      <c r="C11" s="55" t="s">
        <v>22</v>
      </c>
      <c r="D11" s="55" t="s">
        <v>23</v>
      </c>
      <c r="E11" s="54" t="s">
        <v>57</v>
      </c>
      <c r="F11" s="54" t="s">
        <v>58</v>
      </c>
      <c r="G11" s="56" t="s">
        <v>59</v>
      </c>
      <c r="H11" s="56" t="s">
        <v>60</v>
      </c>
      <c r="I11" s="54" t="s">
        <v>33</v>
      </c>
      <c r="J11" s="56" t="s">
        <v>29</v>
      </c>
      <c r="K11" s="57">
        <v>450</v>
      </c>
      <c r="L11" s="57">
        <v>450</v>
      </c>
      <c r="M11" s="58">
        <v>7</v>
      </c>
      <c r="N11" s="59">
        <v>10</v>
      </c>
      <c r="O11" s="59">
        <v>3</v>
      </c>
      <c r="P11" s="99">
        <v>175.5</v>
      </c>
      <c r="Q11" s="96">
        <f t="shared" si="0"/>
        <v>131.625</v>
      </c>
      <c r="R11" s="25"/>
    </row>
    <row r="12" spans="1:24">
      <c r="A12" s="53">
        <v>42</v>
      </c>
      <c r="B12" s="54" t="s">
        <v>61</v>
      </c>
      <c r="C12" s="55" t="s">
        <v>22</v>
      </c>
      <c r="D12" s="55" t="s">
        <v>23</v>
      </c>
      <c r="E12" s="54" t="s">
        <v>57</v>
      </c>
      <c r="F12" s="54" t="s">
        <v>62</v>
      </c>
      <c r="G12" s="56" t="s">
        <v>63</v>
      </c>
      <c r="H12" s="56" t="s">
        <v>49</v>
      </c>
      <c r="I12" s="54" t="s">
        <v>33</v>
      </c>
      <c r="J12" s="56" t="s">
        <v>29</v>
      </c>
      <c r="K12" s="57">
        <v>250</v>
      </c>
      <c r="L12" s="57">
        <v>250</v>
      </c>
      <c r="M12" s="58">
        <v>7</v>
      </c>
      <c r="N12" s="59">
        <v>10</v>
      </c>
      <c r="O12" s="59">
        <v>3</v>
      </c>
      <c r="P12" s="99">
        <v>97.5</v>
      </c>
      <c r="Q12" s="96">
        <f t="shared" si="0"/>
        <v>73.125</v>
      </c>
      <c r="R12" s="26"/>
    </row>
    <row r="13" spans="1:24">
      <c r="A13" s="53">
        <v>71</v>
      </c>
      <c r="B13" s="54" t="s">
        <v>64</v>
      </c>
      <c r="C13" s="55" t="s">
        <v>22</v>
      </c>
      <c r="D13" s="55" t="s">
        <v>23</v>
      </c>
      <c r="E13" s="54" t="s">
        <v>65</v>
      </c>
      <c r="F13" s="54" t="s">
        <v>66</v>
      </c>
      <c r="G13" s="56" t="s">
        <v>33</v>
      </c>
      <c r="H13" s="56" t="s">
        <v>67</v>
      </c>
      <c r="I13" s="54" t="s">
        <v>33</v>
      </c>
      <c r="J13" s="56" t="s">
        <v>29</v>
      </c>
      <c r="K13" s="57">
        <v>4500</v>
      </c>
      <c r="L13" s="57">
        <v>4500</v>
      </c>
      <c r="M13" s="58">
        <v>30</v>
      </c>
      <c r="N13" s="59">
        <v>35</v>
      </c>
      <c r="O13" s="59">
        <v>5</v>
      </c>
      <c r="P13" s="99">
        <v>1472.1428571428569</v>
      </c>
      <c r="Q13" s="96">
        <f t="shared" si="0"/>
        <v>1104.1071428571427</v>
      </c>
      <c r="R13" s="22"/>
    </row>
    <row r="14" spans="1:24">
      <c r="A14" s="53">
        <v>73</v>
      </c>
      <c r="B14" s="54" t="s">
        <v>68</v>
      </c>
      <c r="C14" s="55" t="s">
        <v>22</v>
      </c>
      <c r="D14" s="55" t="s">
        <v>23</v>
      </c>
      <c r="E14" s="54" t="s">
        <v>69</v>
      </c>
      <c r="F14" s="54" t="s">
        <v>70</v>
      </c>
      <c r="G14" s="56" t="s">
        <v>71</v>
      </c>
      <c r="H14" s="56" t="s">
        <v>72</v>
      </c>
      <c r="I14" s="54" t="s">
        <v>33</v>
      </c>
      <c r="J14" s="56" t="s">
        <v>29</v>
      </c>
      <c r="K14" s="57">
        <v>4500</v>
      </c>
      <c r="L14" s="57">
        <v>4500</v>
      </c>
      <c r="M14" s="58">
        <v>12</v>
      </c>
      <c r="N14" s="59">
        <v>20</v>
      </c>
      <c r="O14" s="59">
        <v>8</v>
      </c>
      <c r="P14" s="99">
        <v>1935.0000000000002</v>
      </c>
      <c r="Q14" s="96">
        <f t="shared" si="0"/>
        <v>1451.2500000000002</v>
      </c>
      <c r="R14" s="22"/>
    </row>
    <row r="15" spans="1:24" ht="22.5">
      <c r="A15" s="53">
        <v>102</v>
      </c>
      <c r="B15" s="54" t="s">
        <v>73</v>
      </c>
      <c r="C15" s="55" t="s">
        <v>22</v>
      </c>
      <c r="D15" s="55" t="s">
        <v>23</v>
      </c>
      <c r="E15" s="54" t="s">
        <v>74</v>
      </c>
      <c r="F15" s="54" t="s">
        <v>75</v>
      </c>
      <c r="G15" s="56" t="s">
        <v>76</v>
      </c>
      <c r="H15" s="56" t="s">
        <v>77</v>
      </c>
      <c r="I15" s="54" t="s">
        <v>33</v>
      </c>
      <c r="J15" s="56" t="s">
        <v>29</v>
      </c>
      <c r="K15" s="57">
        <v>5000</v>
      </c>
      <c r="L15" s="57">
        <v>5000</v>
      </c>
      <c r="M15" s="58">
        <v>14</v>
      </c>
      <c r="N15" s="59">
        <v>20</v>
      </c>
      <c r="O15" s="59">
        <v>6</v>
      </c>
      <c r="P15" s="99">
        <v>1950</v>
      </c>
      <c r="Q15" s="96">
        <f t="shared" si="0"/>
        <v>1462.5</v>
      </c>
      <c r="R15" s="22"/>
    </row>
    <row r="16" spans="1:24">
      <c r="A16" s="53">
        <v>170</v>
      </c>
      <c r="B16" s="54" t="s">
        <v>78</v>
      </c>
      <c r="C16" s="55" t="s">
        <v>22</v>
      </c>
      <c r="D16" s="55" t="s">
        <v>23</v>
      </c>
      <c r="E16" s="54" t="s">
        <v>79</v>
      </c>
      <c r="F16" s="54" t="s">
        <v>75</v>
      </c>
      <c r="G16" s="56" t="s">
        <v>80</v>
      </c>
      <c r="H16" s="56" t="s">
        <v>81</v>
      </c>
      <c r="I16" s="54" t="s">
        <v>33</v>
      </c>
      <c r="J16" s="56" t="s">
        <v>82</v>
      </c>
      <c r="K16" s="57">
        <v>4500</v>
      </c>
      <c r="L16" s="57">
        <v>4500</v>
      </c>
      <c r="M16" s="58">
        <v>1</v>
      </c>
      <c r="N16" s="59">
        <v>15</v>
      </c>
      <c r="O16" s="59">
        <v>12</v>
      </c>
      <c r="P16" s="99">
        <v>2895</v>
      </c>
      <c r="Q16" s="96">
        <f t="shared" si="0"/>
        <v>2171.25</v>
      </c>
      <c r="R16" s="22"/>
    </row>
    <row r="17" spans="1:25">
      <c r="A17" s="53">
        <v>210</v>
      </c>
      <c r="B17" s="54" t="s">
        <v>83</v>
      </c>
      <c r="C17" s="55" t="s">
        <v>22</v>
      </c>
      <c r="D17" s="55" t="s">
        <v>23</v>
      </c>
      <c r="E17" s="54" t="s">
        <v>84</v>
      </c>
      <c r="F17" s="54" t="s">
        <v>85</v>
      </c>
      <c r="G17" s="56" t="s">
        <v>86</v>
      </c>
      <c r="H17" s="56" t="s">
        <v>87</v>
      </c>
      <c r="I17" s="54" t="s">
        <v>88</v>
      </c>
      <c r="J17" s="56" t="s">
        <v>29</v>
      </c>
      <c r="K17" s="60">
        <v>2500</v>
      </c>
      <c r="L17" s="60">
        <v>2500</v>
      </c>
      <c r="M17" s="61">
        <v>16</v>
      </c>
      <c r="N17" s="62">
        <v>20</v>
      </c>
      <c r="O17" s="62">
        <v>4</v>
      </c>
      <c r="P17" s="101">
        <v>875</v>
      </c>
      <c r="Q17" s="96">
        <f t="shared" si="0"/>
        <v>656.25</v>
      </c>
      <c r="R17" s="26"/>
    </row>
    <row r="18" spans="1:25" ht="16.5" customHeight="1">
      <c r="A18" s="53">
        <v>54</v>
      </c>
      <c r="B18" s="54" t="s">
        <v>89</v>
      </c>
      <c r="C18" s="55" t="s">
        <v>22</v>
      </c>
      <c r="D18" s="55" t="s">
        <v>23</v>
      </c>
      <c r="E18" s="54" t="s">
        <v>90</v>
      </c>
      <c r="F18" s="54" t="s">
        <v>91</v>
      </c>
      <c r="G18" s="56" t="s">
        <v>92</v>
      </c>
      <c r="H18" s="56" t="s">
        <v>93</v>
      </c>
      <c r="I18" s="54" t="s">
        <v>94</v>
      </c>
      <c r="J18" s="56" t="s">
        <v>29</v>
      </c>
      <c r="K18" s="57">
        <v>8500</v>
      </c>
      <c r="L18" s="57">
        <v>8500</v>
      </c>
      <c r="M18" s="58">
        <v>48</v>
      </c>
      <c r="N18" s="59">
        <v>58</v>
      </c>
      <c r="O18" s="59">
        <v>10</v>
      </c>
      <c r="P18" s="99">
        <v>2881.2068965517246</v>
      </c>
      <c r="Q18" s="96">
        <f t="shared" si="0"/>
        <v>2160.9051724137935</v>
      </c>
      <c r="R18" s="26"/>
    </row>
    <row r="19" spans="1:25" ht="16.5" thickBot="1">
      <c r="A19" s="27"/>
      <c r="B19" s="28"/>
      <c r="C19" s="29"/>
      <c r="D19" s="29"/>
      <c r="E19" s="28"/>
      <c r="F19" s="28"/>
      <c r="G19" s="30"/>
      <c r="H19" s="30"/>
      <c r="I19" s="28"/>
      <c r="J19" s="30"/>
      <c r="K19" s="63" t="s">
        <v>95</v>
      </c>
      <c r="L19" s="64">
        <v>69200</v>
      </c>
      <c r="M19" s="65"/>
      <c r="N19" s="66"/>
      <c r="O19" s="66"/>
      <c r="P19" s="102">
        <v>27054.032106635757</v>
      </c>
      <c r="Q19" s="103">
        <f>SUM(Q5:Q18)</f>
        <v>19601.062315270934</v>
      </c>
      <c r="R19" s="31"/>
    </row>
    <row r="20" spans="1:25" ht="47.25" customHeight="1" thickBot="1">
      <c r="A20" s="32"/>
      <c r="B20" s="33" t="s">
        <v>96</v>
      </c>
      <c r="C20" s="93" t="s">
        <v>97</v>
      </c>
      <c r="D20" s="94"/>
      <c r="E20" s="94"/>
      <c r="F20" s="94"/>
      <c r="G20" s="94"/>
      <c r="H20" s="94"/>
      <c r="I20" s="94"/>
      <c r="J20" s="94"/>
      <c r="K20" s="94"/>
      <c r="L20" s="94"/>
      <c r="M20" s="34" t="s">
        <v>98</v>
      </c>
    </row>
    <row r="21" spans="1:25" ht="78.75">
      <c r="A21" s="35" t="s">
        <v>4</v>
      </c>
      <c r="B21" s="19" t="s">
        <v>5</v>
      </c>
      <c r="C21" s="19" t="s">
        <v>99</v>
      </c>
      <c r="D21" s="19" t="s">
        <v>100</v>
      </c>
      <c r="E21" s="19" t="s">
        <v>101</v>
      </c>
      <c r="F21" s="19" t="s">
        <v>102</v>
      </c>
      <c r="G21" s="19" t="s">
        <v>14</v>
      </c>
      <c r="H21" s="17" t="s">
        <v>15</v>
      </c>
      <c r="I21" s="19" t="s">
        <v>103</v>
      </c>
      <c r="J21" s="19" t="s">
        <v>104</v>
      </c>
      <c r="K21" s="19" t="s">
        <v>105</v>
      </c>
      <c r="L21" s="17" t="s">
        <v>19</v>
      </c>
      <c r="M21" s="95" t="s">
        <v>112</v>
      </c>
    </row>
    <row r="22" spans="1:25" ht="27" customHeight="1">
      <c r="A22" s="36">
        <v>1</v>
      </c>
      <c r="B22" s="37" t="s">
        <v>106</v>
      </c>
      <c r="C22" s="38" t="s">
        <v>107</v>
      </c>
      <c r="D22" s="39" t="s">
        <v>108</v>
      </c>
      <c r="E22" s="40">
        <v>78</v>
      </c>
      <c r="F22" s="41" t="s">
        <v>29</v>
      </c>
      <c r="G22" s="24">
        <v>85</v>
      </c>
      <c r="H22" s="42">
        <f t="shared" ref="H22" si="1">E22*G22</f>
        <v>6630</v>
      </c>
      <c r="I22" s="40">
        <v>15</v>
      </c>
      <c r="J22" s="40">
        <v>20</v>
      </c>
      <c r="K22" s="40">
        <v>5</v>
      </c>
      <c r="L22" s="110">
        <v>3745.9500000000003</v>
      </c>
      <c r="M22" s="108">
        <f t="shared" ref="M22" si="2">L22*75%</f>
        <v>2809.4625000000001</v>
      </c>
    </row>
    <row r="23" spans="1:25" ht="23.25" customHeight="1" thickBot="1">
      <c r="A23" s="43"/>
      <c r="B23" s="44"/>
      <c r="C23" s="44"/>
      <c r="D23" s="44"/>
      <c r="E23" s="45" t="s">
        <v>109</v>
      </c>
      <c r="F23" s="46"/>
      <c r="G23" s="63" t="s">
        <v>95</v>
      </c>
      <c r="H23" s="67">
        <v>6630</v>
      </c>
      <c r="I23" s="68"/>
      <c r="J23" s="68"/>
      <c r="K23" s="68"/>
      <c r="L23" s="111">
        <v>3745.9500000000003</v>
      </c>
      <c r="M23" s="109">
        <f>SUM(M22)</f>
        <v>2809.4625000000001</v>
      </c>
    </row>
    <row r="24" spans="1:25" ht="16.5" thickBot="1">
      <c r="A24" s="12"/>
      <c r="B24" s="9"/>
      <c r="C24" s="8"/>
      <c r="D24" s="8"/>
      <c r="E24" s="9"/>
      <c r="F24" s="9"/>
      <c r="G24" s="10"/>
      <c r="H24" s="9"/>
      <c r="I24" s="10"/>
      <c r="J24" s="9"/>
      <c r="K24" s="10"/>
      <c r="L24" s="112"/>
      <c r="M24" s="12"/>
      <c r="N24" s="12"/>
      <c r="O24" s="12"/>
      <c r="P24" s="13"/>
      <c r="Q24" s="12"/>
      <c r="R24" s="12"/>
      <c r="S24" s="12"/>
      <c r="T24" s="12"/>
      <c r="U24" s="11"/>
      <c r="V24" s="11"/>
      <c r="W24" s="11"/>
      <c r="X24" s="14"/>
    </row>
    <row r="25" spans="1:25" s="51" customFormat="1" ht="23.25" customHeight="1" thickBot="1">
      <c r="A25" s="47"/>
      <c r="B25" s="69"/>
      <c r="C25" s="70" t="s">
        <v>2</v>
      </c>
      <c r="D25" s="71"/>
      <c r="E25" s="72" t="s">
        <v>110</v>
      </c>
      <c r="F25" s="73"/>
      <c r="G25" s="74"/>
      <c r="H25" s="74">
        <v>75830</v>
      </c>
      <c r="I25" s="71"/>
      <c r="J25" s="71"/>
      <c r="K25" s="75"/>
      <c r="L25" s="113">
        <v>30799.982106635758</v>
      </c>
      <c r="M25" s="107">
        <v>22410.524815270936</v>
      </c>
      <c r="N25" s="105"/>
      <c r="O25" s="106"/>
      <c r="P25" s="47"/>
      <c r="Q25" s="48"/>
      <c r="R25" s="47"/>
      <c r="S25" s="47"/>
      <c r="T25" s="47"/>
      <c r="U25" s="47"/>
      <c r="V25" s="49"/>
      <c r="W25" s="49"/>
      <c r="X25" s="49"/>
      <c r="Y25" s="50"/>
    </row>
    <row r="26" spans="1:25">
      <c r="L26" s="104"/>
    </row>
    <row r="27" spans="1:25" ht="15.95" customHeight="1">
      <c r="L27" s="52"/>
    </row>
    <row r="28" spans="1:25" ht="15.95" customHeight="1">
      <c r="H28" s="52"/>
    </row>
  </sheetData>
  <mergeCells count="4">
    <mergeCell ref="A1:N1"/>
    <mergeCell ref="A2:N2"/>
    <mergeCell ref="E3:G3"/>
    <mergeCell ref="C20:L20"/>
  </mergeCells>
  <conditionalFormatting sqref="R5:R18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18 MAQUINARIA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2022-07-30T19:37:50Z</dcterms:created>
  <dcterms:modified xsi:type="dcterms:W3CDTF">2023-01-09T21:27:11Z</dcterms:modified>
</cp:coreProperties>
</file>