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20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/>
  <c r="M22"/>
  <c r="M17"/>
  <c r="Q6"/>
  <c r="Q7"/>
  <c r="Q8"/>
  <c r="Q9"/>
  <c r="Q10"/>
  <c r="Q11"/>
  <c r="Q12"/>
  <c r="M21"/>
  <c r="M16"/>
  <c r="Q5"/>
  <c r="H21" l="1"/>
  <c r="H16"/>
</calcChain>
</file>

<file path=xl/sharedStrings.xml><?xml version="1.0" encoding="utf-8"?>
<sst xmlns="http://schemas.openxmlformats.org/spreadsheetml/2006/main" count="134" uniqueCount="74">
  <si>
    <t>INVENTARIO FÍSICO* - ATU ARTICULOS DE ACERO S.A
DEPARTAMENTO: MAQUINARIA</t>
  </si>
  <si>
    <t>TABLA DE VALORACION</t>
  </si>
  <si>
    <t>GRUPO#20</t>
  </si>
  <si>
    <t>MAQUINA  DE DOBLADO DE TUBOS Y OTROS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</si>
  <si>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</si>
  <si>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</si>
  <si>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</si>
  <si>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</si>
  <si>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</si>
  <si>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</si>
  <si>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</si>
  <si>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</si>
  <si>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</si>
  <si>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</si>
  <si>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</si>
  <si>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</si>
  <si>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</si>
  <si>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</si>
  <si>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</si>
  <si>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</si>
  <si>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ARTICULOS COMPLEMENTARIOS O RELACIONADOS</t>
  </si>
  <si>
    <t>MQ037</t>
  </si>
  <si>
    <t>MAQUINARIA</t>
  </si>
  <si>
    <t>1</t>
  </si>
  <si>
    <t>SIERRA ELECTRICA DE VAIVEN S1</t>
  </si>
  <si>
    <t xml:space="preserve"> -</t>
  </si>
  <si>
    <t>MOTOR 2 HP</t>
  </si>
  <si>
    <t>2 HP</t>
  </si>
  <si>
    <t>S/N</t>
  </si>
  <si>
    <t>REGULAR</t>
  </si>
  <si>
    <t>MQ053</t>
  </si>
  <si>
    <t xml:space="preserve">DOBLADORA DE TUBO PEQUEÑA DT1 </t>
  </si>
  <si>
    <t>HERBER</t>
  </si>
  <si>
    <t>RBM40</t>
  </si>
  <si>
    <t>1 1/2 *1,5 MM</t>
  </si>
  <si>
    <t>MQ067</t>
  </si>
  <si>
    <t xml:space="preserve">PULIDORA HORIZONTAL </t>
  </si>
  <si>
    <t>MQ101</t>
  </si>
  <si>
    <t xml:space="preserve">ROLADORA DE TUBO </t>
  </si>
  <si>
    <t>ATU</t>
  </si>
  <si>
    <t>MQ173</t>
  </si>
  <si>
    <t>SOLDADORA MIG  (M14)</t>
  </si>
  <si>
    <t>MILLER</t>
  </si>
  <si>
    <t>MILLERMATIC 250MP</t>
  </si>
  <si>
    <t>140AMPS</t>
  </si>
  <si>
    <t>NUEVA</t>
  </si>
  <si>
    <t>MQ171</t>
  </si>
  <si>
    <t>SOLDADORA MIG  (M17)</t>
  </si>
  <si>
    <t>MQ172</t>
  </si>
  <si>
    <t>SOLDADORA MIG (M16)</t>
  </si>
  <si>
    <t>MILLERMATIC 212AUTOCEC</t>
  </si>
  <si>
    <t>TOTALES</t>
  </si>
  <si>
    <t>GRUPO # 20.1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</si>
  <si>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SIERRA VAIVEN</t>
    </r>
  </si>
  <si>
    <t>DEPART. ARM. SUELDAS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</si>
  <si>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</si>
  <si>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</si>
  <si>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</si>
  <si>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</si>
  <si>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</si>
  <si>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</si>
  <si>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</si>
  <si>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HMQ037</t>
  </si>
  <si>
    <t>HERRAMIENTA Y PIEZAS</t>
  </si>
  <si>
    <t>UND</t>
  </si>
  <si>
    <t xml:space="preserve"> 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</si>
  <si>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DOBLADORA DE TUBOS HERBERT</t>
    </r>
  </si>
  <si>
    <t>GRUPO # 20.2</t>
  </si>
  <si>
    <t>HMQ053</t>
  </si>
  <si>
    <t>UTILLAJE</t>
  </si>
  <si>
    <t xml:space="preserve">TOTALES </t>
  </si>
  <si>
    <r>
      <rPr>
        <b/>
        <sz val="8"/>
        <color rgb="FF000000"/>
        <rFont val="Calibri"/>
        <family val="2"/>
      </rPr>
      <t xml:space="preserve">HMQ037 </t>
    </r>
    <r>
      <rPr>
        <sz val="8"/>
        <color rgb="FF000000"/>
        <rFont val="Calibri"/>
        <family val="2"/>
      </rPr>
      <t>herramienta para maquina avalúo $1.186,50</t>
    </r>
  </si>
  <si>
    <r>
      <rPr>
        <b/>
        <sz val="7"/>
        <color rgb="FF000000"/>
        <rFont val="Tahoma"/>
        <family val="2"/>
      </rPr>
      <t>HMQ053</t>
    </r>
    <r>
      <rPr>
        <sz val="7"/>
        <color rgb="FF000000"/>
        <rFont val="Tahoma"/>
        <family val="2"/>
      </rPr>
      <t xml:space="preserve"> herramienta para maquina avalúo $1.728,90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</si>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</sst>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3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b/>
      <sz val="20"/>
      <color rgb="FF00B050"/>
      <name val="Calibri"/>
      <family val="2"/>
    </font>
    <font>
      <b/>
      <sz val="8"/>
      <name val="Tahoma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2"/>
      <color rgb="FF000000"/>
      <name val="Tahoma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strike/>
      <sz val="9"/>
      <color rgb="FF000000"/>
      <name val="Tahoma"/>
      <family val="2"/>
    </font>
    <font>
      <b/>
      <strike/>
      <sz val="12"/>
      <color rgb="FF000000"/>
      <name val="Calibri"/>
      <family val="2"/>
    </font>
    <font>
      <b/>
      <strike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1" fillId="0" borderId="0" xfId="0" applyFont="1"/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49" fontId="9" fillId="0" borderId="0" xfId="0" applyNumberFormat="1" applyFont="1" applyAlignment="1">
      <alignment horizontal="center" vertical="center" wrapText="1"/>
    </xf>
    <xf numFmtId="49" fontId="19" fillId="2" borderId="2" xfId="0" applyNumberFormat="1" applyFont="1" applyFill="1" applyBorder="1" applyAlignment="1">
      <alignment vertical="center" wrapText="1"/>
    </xf>
    <xf numFmtId="49" fontId="19" fillId="2" borderId="3" xfId="0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/>
    </xf>
    <xf numFmtId="49" fontId="20" fillId="4" borderId="9" xfId="0" applyNumberFormat="1" applyFont="1" applyFill="1" applyBorder="1" applyAlignment="1">
      <alignment horizontal="left" vertical="center" wrapText="1"/>
    </xf>
    <xf numFmtId="49" fontId="20" fillId="4" borderId="9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2" borderId="12" xfId="0" applyFont="1" applyFill="1" applyBorder="1"/>
    <xf numFmtId="49" fontId="11" fillId="2" borderId="12" xfId="0" applyNumberFormat="1" applyFont="1" applyFill="1" applyBorder="1"/>
    <xf numFmtId="49" fontId="11" fillId="5" borderId="12" xfId="0" applyNumberFormat="1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19" fillId="2" borderId="4" xfId="0" applyFont="1" applyFill="1" applyBorder="1" applyAlignment="1">
      <alignment horizontal="center" vertical="center"/>
    </xf>
    <xf numFmtId="0" fontId="11" fillId="2" borderId="4" xfId="0" applyFont="1" applyFill="1" applyBorder="1"/>
    <xf numFmtId="0" fontId="11" fillId="2" borderId="4" xfId="0" applyFont="1" applyFill="1" applyBorder="1" applyAlignment="1">
      <alignment vertical="center"/>
    </xf>
    <xf numFmtId="0" fontId="22" fillId="0" borderId="4" xfId="0" applyFont="1" applyBorder="1"/>
    <xf numFmtId="0" fontId="11" fillId="0" borderId="4" xfId="0" applyFont="1" applyBorder="1"/>
    <xf numFmtId="0" fontId="16" fillId="0" borderId="4" xfId="0" applyFont="1" applyBorder="1" applyAlignment="1">
      <alignment horizontal="right"/>
    </xf>
    <xf numFmtId="49" fontId="14" fillId="4" borderId="9" xfId="0" applyNumberFormat="1" applyFont="1" applyFill="1" applyBorder="1" applyAlignment="1">
      <alignment horizontal="center"/>
    </xf>
    <xf numFmtId="49" fontId="20" fillId="4" borderId="9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25" fillId="0" borderId="0" xfId="0" applyFont="1"/>
    <xf numFmtId="0" fontId="9" fillId="6" borderId="20" xfId="0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49" fontId="9" fillId="6" borderId="21" xfId="0" applyNumberFormat="1" applyFont="1" applyFill="1" applyBorder="1" applyAlignment="1">
      <alignment horizontal="center" vertical="center"/>
    </xf>
    <xf numFmtId="164" fontId="9" fillId="6" borderId="21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49" fontId="9" fillId="6" borderId="9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49" fontId="18" fillId="6" borderId="9" xfId="0" applyNumberFormat="1" applyFont="1" applyFill="1" applyBorder="1" applyAlignment="1">
      <alignment horizontal="center" vertical="center"/>
    </xf>
    <xf numFmtId="49" fontId="9" fillId="6" borderId="9" xfId="0" applyNumberFormat="1" applyFont="1" applyFill="1" applyBorder="1" applyAlignment="1">
      <alignment horizontal="center" vertical="center"/>
    </xf>
    <xf numFmtId="164" fontId="9" fillId="6" borderId="9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49" fontId="19" fillId="7" borderId="12" xfId="0" applyNumberFormat="1" applyFont="1" applyFill="1" applyBorder="1" applyAlignment="1">
      <alignment vertical="center"/>
    </xf>
    <xf numFmtId="164" fontId="19" fillId="7" borderId="12" xfId="0" applyNumberFormat="1" applyFont="1" applyFill="1" applyBorder="1" applyAlignment="1">
      <alignment horizontal="center" vertical="center"/>
    </xf>
    <xf numFmtId="0" fontId="19" fillId="7" borderId="12" xfId="0" applyFont="1" applyFill="1" applyBorder="1"/>
    <xf numFmtId="49" fontId="24" fillId="7" borderId="23" xfId="0" applyNumberFormat="1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vertical="center" wrapText="1"/>
    </xf>
    <xf numFmtId="0" fontId="8" fillId="7" borderId="24" xfId="0" applyFont="1" applyFill="1" applyBorder="1" applyAlignment="1">
      <alignment horizontal="center" vertical="center" wrapText="1"/>
    </xf>
    <xf numFmtId="164" fontId="8" fillId="7" borderId="24" xfId="0" applyNumberFormat="1" applyFont="1" applyFill="1" applyBorder="1" applyAlignment="1">
      <alignment horizontal="center" vertical="center" wrapText="1"/>
    </xf>
    <xf numFmtId="0" fontId="24" fillId="7" borderId="24" xfId="0" applyFont="1" applyFill="1" applyBorder="1"/>
    <xf numFmtId="49" fontId="24" fillId="7" borderId="24" xfId="0" applyNumberFormat="1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/>
    </xf>
    <xf numFmtId="49" fontId="8" fillId="7" borderId="2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9" fillId="2" borderId="16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2" borderId="18" xfId="0" applyNumberFormat="1" applyFont="1" applyFill="1" applyBorder="1" applyAlignment="1">
      <alignment horizontal="center" vertical="center" wrapText="1"/>
    </xf>
    <xf numFmtId="49" fontId="19" fillId="2" borderId="19" xfId="0" applyNumberFormat="1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165" fontId="26" fillId="8" borderId="26" xfId="0" applyNumberFormat="1" applyFont="1" applyFill="1" applyBorder="1" applyAlignment="1">
      <alignment vertical="center" wrapText="1"/>
    </xf>
    <xf numFmtId="165" fontId="26" fillId="9" borderId="26" xfId="0" applyNumberFormat="1" applyFont="1" applyFill="1" applyBorder="1" applyAlignment="1">
      <alignment vertical="center" wrapText="1"/>
    </xf>
    <xf numFmtId="164" fontId="27" fillId="7" borderId="24" xfId="0" applyNumberFormat="1" applyFont="1" applyFill="1" applyBorder="1" applyAlignment="1">
      <alignment horizontal="center" vertical="center"/>
    </xf>
    <xf numFmtId="165" fontId="19" fillId="0" borderId="0" xfId="0" applyNumberFormat="1" applyFont="1"/>
    <xf numFmtId="164" fontId="28" fillId="4" borderId="9" xfId="0" applyNumberFormat="1" applyFont="1" applyFill="1" applyBorder="1" applyAlignment="1">
      <alignment horizontal="center" vertical="center"/>
    </xf>
    <xf numFmtId="164" fontId="29" fillId="7" borderId="13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4" fontId="30" fillId="7" borderId="24" xfId="0" applyNumberFormat="1" applyFont="1" applyFill="1" applyBorder="1" applyAlignment="1">
      <alignment horizontal="center" vertical="center" wrapText="1"/>
    </xf>
    <xf numFmtId="164" fontId="28" fillId="6" borderId="21" xfId="0" applyNumberFormat="1" applyFont="1" applyFill="1" applyBorder="1" applyAlignment="1">
      <alignment horizontal="center" vertical="center"/>
    </xf>
    <xf numFmtId="164" fontId="28" fillId="6" borderId="4" xfId="0" applyNumberFormat="1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164" fontId="29" fillId="7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topLeftCell="H1" workbookViewId="0">
      <selection activeCell="L24" sqref="L24"/>
    </sheetView>
  </sheetViews>
  <sheetFormatPr baseColWidth="10" defaultColWidth="12.42578125" defaultRowHeight="15.75"/>
  <cols>
    <col min="1" max="1" width="6" style="11" customWidth="1"/>
    <col min="2" max="2" width="11.85546875" style="11" customWidth="1"/>
    <col min="3" max="3" width="14" style="11" customWidth="1"/>
    <col min="4" max="4" width="11.7109375" style="11" customWidth="1"/>
    <col min="5" max="5" width="24" style="11" customWidth="1"/>
    <col min="6" max="6" width="12.42578125" style="11"/>
    <col min="7" max="7" width="18.85546875" style="11" customWidth="1"/>
    <col min="8" max="8" width="13.85546875" style="11" customWidth="1"/>
    <col min="9" max="9" width="14.140625" style="11" bestFit="1" customWidth="1"/>
    <col min="10" max="10" width="14.85546875" style="11" customWidth="1"/>
    <col min="11" max="11" width="12.42578125" style="11"/>
    <col min="12" max="12" width="16.5703125" style="11" customWidth="1"/>
    <col min="13" max="13" width="21.42578125" style="11" customWidth="1"/>
    <col min="14" max="14" width="11" style="11" customWidth="1"/>
    <col min="15" max="16" width="11.28515625" style="11" bestFit="1" customWidth="1"/>
    <col min="17" max="17" width="19.5703125" style="11" bestFit="1" customWidth="1"/>
    <col min="18" max="20" width="10.140625" style="11" customWidth="1"/>
    <col min="21" max="21" width="15.28515625" style="11" customWidth="1"/>
    <col min="22" max="22" width="15.140625" style="11" customWidth="1"/>
    <col min="23" max="23" width="15.5703125" style="11" customWidth="1"/>
    <col min="24" max="24" width="26.140625" style="11" customWidth="1"/>
    <col min="25" max="16384" width="12.42578125" style="11"/>
  </cols>
  <sheetData>
    <row r="1" spans="1:25" s="1" customFormat="1" ht="34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4"/>
      <c r="P1" s="4"/>
      <c r="Q1" s="4"/>
      <c r="R1" s="4"/>
      <c r="S1" s="4"/>
      <c r="T1" s="4"/>
      <c r="U1" s="4"/>
      <c r="V1" s="5"/>
      <c r="W1" s="5"/>
      <c r="X1" s="5"/>
    </row>
    <row r="2" spans="1:25" s="1" customFormat="1" ht="18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"/>
      <c r="P2" s="2"/>
      <c r="Q2" s="2"/>
      <c r="R2" s="2"/>
      <c r="S2" s="2"/>
      <c r="T2" s="2"/>
      <c r="U2" s="2"/>
      <c r="V2" s="3"/>
      <c r="W2" s="3"/>
      <c r="X2" s="3"/>
    </row>
    <row r="3" spans="1:25" ht="16.5" thickBot="1">
      <c r="A3" s="91" t="s">
        <v>2</v>
      </c>
      <c r="B3" s="91"/>
      <c r="C3" s="6"/>
      <c r="D3" s="6"/>
      <c r="E3" s="92" t="s">
        <v>3</v>
      </c>
      <c r="F3" s="92"/>
      <c r="G3" s="92"/>
      <c r="H3" s="92"/>
      <c r="I3" s="92"/>
      <c r="J3" s="92"/>
      <c r="K3" s="7"/>
      <c r="L3" s="8"/>
      <c r="M3" s="9"/>
      <c r="N3" s="9"/>
      <c r="O3" s="9"/>
      <c r="P3" s="10"/>
      <c r="Q3" s="9"/>
      <c r="R3" s="9"/>
      <c r="S3" s="9"/>
      <c r="T3" s="9"/>
      <c r="U3" s="8"/>
      <c r="V3" s="8"/>
      <c r="W3" s="8"/>
      <c r="X3" s="8"/>
    </row>
    <row r="4" spans="1:25" ht="78.75">
      <c r="A4" s="12" t="s">
        <v>4</v>
      </c>
      <c r="B4" s="13" t="s">
        <v>5</v>
      </c>
      <c r="C4" s="14" t="s">
        <v>6</v>
      </c>
      <c r="D4" s="14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5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98" t="s">
        <v>73</v>
      </c>
      <c r="R4" s="16" t="s">
        <v>20</v>
      </c>
    </row>
    <row r="5" spans="1:25" ht="26.25" customHeight="1">
      <c r="A5" s="56">
        <v>37</v>
      </c>
      <c r="B5" s="57" t="s">
        <v>21</v>
      </c>
      <c r="C5" s="58" t="s">
        <v>22</v>
      </c>
      <c r="D5" s="58" t="s">
        <v>23</v>
      </c>
      <c r="E5" s="57" t="s">
        <v>24</v>
      </c>
      <c r="F5" s="57" t="s">
        <v>25</v>
      </c>
      <c r="G5" s="59" t="s">
        <v>26</v>
      </c>
      <c r="H5" s="59" t="s">
        <v>27</v>
      </c>
      <c r="I5" s="57" t="s">
        <v>28</v>
      </c>
      <c r="J5" s="59" t="s">
        <v>29</v>
      </c>
      <c r="K5" s="60">
        <v>1200</v>
      </c>
      <c r="L5" s="60">
        <v>1200</v>
      </c>
      <c r="M5" s="61">
        <v>10</v>
      </c>
      <c r="N5" s="62">
        <v>15</v>
      </c>
      <c r="O5" s="62">
        <v>5</v>
      </c>
      <c r="P5" s="107">
        <v>484</v>
      </c>
      <c r="Q5" s="99">
        <f t="shared" ref="Q5:Q12" si="0">P5*75%</f>
        <v>363</v>
      </c>
      <c r="R5" s="17" t="s">
        <v>71</v>
      </c>
    </row>
    <row r="6" spans="1:25" ht="23.25" customHeight="1">
      <c r="A6" s="63">
        <v>53</v>
      </c>
      <c r="B6" s="64" t="s">
        <v>30</v>
      </c>
      <c r="C6" s="65" t="s">
        <v>22</v>
      </c>
      <c r="D6" s="65" t="s">
        <v>23</v>
      </c>
      <c r="E6" s="64" t="s">
        <v>31</v>
      </c>
      <c r="F6" s="64" t="s">
        <v>32</v>
      </c>
      <c r="G6" s="66" t="s">
        <v>33</v>
      </c>
      <c r="H6" s="66" t="s">
        <v>34</v>
      </c>
      <c r="I6" s="64" t="s">
        <v>28</v>
      </c>
      <c r="J6" s="66" t="s">
        <v>29</v>
      </c>
      <c r="K6" s="67">
        <v>9500</v>
      </c>
      <c r="L6" s="67">
        <v>9500</v>
      </c>
      <c r="M6" s="68">
        <v>19</v>
      </c>
      <c r="N6" s="69">
        <v>25</v>
      </c>
      <c r="O6" s="69">
        <v>6</v>
      </c>
      <c r="P6" s="108">
        <v>3477</v>
      </c>
      <c r="Q6" s="99">
        <f t="shared" si="0"/>
        <v>2607.75</v>
      </c>
      <c r="R6" s="18" t="s">
        <v>72</v>
      </c>
    </row>
    <row r="7" spans="1:25" ht="15.95" customHeight="1">
      <c r="A7" s="63">
        <v>67</v>
      </c>
      <c r="B7" s="64" t="s">
        <v>35</v>
      </c>
      <c r="C7" s="65" t="s">
        <v>22</v>
      </c>
      <c r="D7" s="65" t="s">
        <v>23</v>
      </c>
      <c r="E7" s="64" t="s">
        <v>36</v>
      </c>
      <c r="F7" s="64" t="s">
        <v>25</v>
      </c>
      <c r="G7" s="66" t="s">
        <v>28</v>
      </c>
      <c r="H7" s="66" t="s">
        <v>28</v>
      </c>
      <c r="I7" s="64" t="s">
        <v>28</v>
      </c>
      <c r="J7" s="66" t="s">
        <v>29</v>
      </c>
      <c r="K7" s="67">
        <v>500</v>
      </c>
      <c r="L7" s="67">
        <v>500</v>
      </c>
      <c r="M7" s="68">
        <v>30</v>
      </c>
      <c r="N7" s="69">
        <v>35</v>
      </c>
      <c r="O7" s="69">
        <v>5</v>
      </c>
      <c r="P7" s="108">
        <v>163.57142857142853</v>
      </c>
      <c r="Q7" s="99">
        <f t="shared" si="0"/>
        <v>122.67857142857139</v>
      </c>
      <c r="R7" s="19"/>
    </row>
    <row r="8" spans="1:25" ht="15.95" customHeight="1">
      <c r="A8" s="63">
        <v>101</v>
      </c>
      <c r="B8" s="64" t="s">
        <v>37</v>
      </c>
      <c r="C8" s="65" t="s">
        <v>22</v>
      </c>
      <c r="D8" s="65" t="s">
        <v>23</v>
      </c>
      <c r="E8" s="64" t="s">
        <v>38</v>
      </c>
      <c r="F8" s="64" t="s">
        <v>39</v>
      </c>
      <c r="G8" s="66" t="s">
        <v>28</v>
      </c>
      <c r="H8" s="66" t="s">
        <v>28</v>
      </c>
      <c r="I8" s="64" t="s">
        <v>28</v>
      </c>
      <c r="J8" s="66" t="s">
        <v>29</v>
      </c>
      <c r="K8" s="67">
        <v>3500</v>
      </c>
      <c r="L8" s="67">
        <v>3500</v>
      </c>
      <c r="M8" s="68">
        <v>30</v>
      </c>
      <c r="N8" s="69">
        <v>35</v>
      </c>
      <c r="O8" s="69">
        <v>5</v>
      </c>
      <c r="P8" s="108">
        <v>1144.9999999999998</v>
      </c>
      <c r="Q8" s="99">
        <f t="shared" si="0"/>
        <v>858.74999999999977</v>
      </c>
      <c r="R8" s="19"/>
    </row>
    <row r="9" spans="1:25" ht="15.95" customHeight="1">
      <c r="A9" s="63">
        <v>173</v>
      </c>
      <c r="B9" s="64" t="s">
        <v>40</v>
      </c>
      <c r="C9" s="65" t="s">
        <v>22</v>
      </c>
      <c r="D9" s="65" t="s">
        <v>23</v>
      </c>
      <c r="E9" s="64" t="s">
        <v>41</v>
      </c>
      <c r="F9" s="64" t="s">
        <v>42</v>
      </c>
      <c r="G9" s="66" t="s">
        <v>43</v>
      </c>
      <c r="H9" s="66" t="s">
        <v>44</v>
      </c>
      <c r="I9" s="64" t="s">
        <v>28</v>
      </c>
      <c r="J9" s="66" t="s">
        <v>45</v>
      </c>
      <c r="K9" s="67">
        <v>4500</v>
      </c>
      <c r="L9" s="67">
        <v>4500</v>
      </c>
      <c r="M9" s="68">
        <v>1</v>
      </c>
      <c r="N9" s="69">
        <v>15</v>
      </c>
      <c r="O9" s="69">
        <v>12</v>
      </c>
      <c r="P9" s="108">
        <v>2895</v>
      </c>
      <c r="Q9" s="99">
        <f t="shared" si="0"/>
        <v>2171.25</v>
      </c>
      <c r="R9" s="19"/>
    </row>
    <row r="10" spans="1:25" ht="15.95" customHeight="1">
      <c r="A10" s="63">
        <v>171</v>
      </c>
      <c r="B10" s="64" t="s">
        <v>46</v>
      </c>
      <c r="C10" s="65" t="s">
        <v>22</v>
      </c>
      <c r="D10" s="65" t="s">
        <v>23</v>
      </c>
      <c r="E10" s="64" t="s">
        <v>47</v>
      </c>
      <c r="F10" s="64" t="s">
        <v>42</v>
      </c>
      <c r="G10" s="66" t="s">
        <v>43</v>
      </c>
      <c r="H10" s="66" t="s">
        <v>44</v>
      </c>
      <c r="I10" s="64" t="s">
        <v>28</v>
      </c>
      <c r="J10" s="66" t="s">
        <v>45</v>
      </c>
      <c r="K10" s="67">
        <v>4500</v>
      </c>
      <c r="L10" s="67">
        <v>4500</v>
      </c>
      <c r="M10" s="68">
        <v>1</v>
      </c>
      <c r="N10" s="69">
        <v>15</v>
      </c>
      <c r="O10" s="69">
        <v>12</v>
      </c>
      <c r="P10" s="108">
        <v>2895</v>
      </c>
      <c r="Q10" s="99">
        <f t="shared" si="0"/>
        <v>2171.25</v>
      </c>
      <c r="R10" s="19"/>
    </row>
    <row r="11" spans="1:25" ht="15.95" customHeight="1">
      <c r="A11" s="70">
        <v>172</v>
      </c>
      <c r="B11" s="71" t="s">
        <v>48</v>
      </c>
      <c r="C11" s="72" t="s">
        <v>22</v>
      </c>
      <c r="D11" s="72" t="s">
        <v>23</v>
      </c>
      <c r="E11" s="71" t="s">
        <v>49</v>
      </c>
      <c r="F11" s="71" t="s">
        <v>42</v>
      </c>
      <c r="G11" s="73" t="s">
        <v>50</v>
      </c>
      <c r="H11" s="74" t="s">
        <v>44</v>
      </c>
      <c r="I11" s="71" t="s">
        <v>28</v>
      </c>
      <c r="J11" s="74" t="s">
        <v>45</v>
      </c>
      <c r="K11" s="75">
        <v>4500</v>
      </c>
      <c r="L11" s="75">
        <v>4500</v>
      </c>
      <c r="M11" s="76">
        <v>1</v>
      </c>
      <c r="N11" s="77">
        <v>15</v>
      </c>
      <c r="O11" s="77">
        <v>12</v>
      </c>
      <c r="P11" s="109">
        <v>2895</v>
      </c>
      <c r="Q11" s="99">
        <f t="shared" si="0"/>
        <v>2171.25</v>
      </c>
      <c r="R11" s="20"/>
    </row>
    <row r="12" spans="1:25" ht="16.5" thickBo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78" t="s">
        <v>51</v>
      </c>
      <c r="L12" s="79">
        <v>28200</v>
      </c>
      <c r="M12" s="80"/>
      <c r="N12" s="80"/>
      <c r="O12" s="80"/>
      <c r="P12" s="110">
        <v>13954.571428571428</v>
      </c>
      <c r="Q12" s="100">
        <f t="shared" si="0"/>
        <v>10465.928571428571</v>
      </c>
      <c r="R12" s="23"/>
      <c r="Y12" s="24"/>
    </row>
    <row r="13" spans="1:25" ht="15.95" customHeight="1" thickBot="1">
      <c r="A13" s="9"/>
      <c r="B13" s="25"/>
      <c r="C13" s="6"/>
      <c r="D13" s="6"/>
      <c r="E13" s="25"/>
      <c r="F13" s="25"/>
      <c r="G13" s="7"/>
      <c r="H13" s="25"/>
      <c r="I13" s="7"/>
      <c r="J13" s="25"/>
      <c r="K13" s="7"/>
      <c r="L13" s="8"/>
      <c r="M13" s="9"/>
      <c r="N13" s="9"/>
      <c r="O13" s="9"/>
      <c r="P13" s="10"/>
      <c r="Q13" s="9"/>
      <c r="R13" s="9"/>
      <c r="S13" s="9"/>
      <c r="T13" s="9"/>
      <c r="U13" s="8"/>
      <c r="V13" s="8"/>
      <c r="W13" s="8"/>
      <c r="X13" s="8"/>
    </row>
    <row r="14" spans="1:25" ht="36" customHeight="1" thickBot="1">
      <c r="A14" s="26"/>
      <c r="B14" s="27" t="s">
        <v>52</v>
      </c>
      <c r="C14" s="93" t="s">
        <v>53</v>
      </c>
      <c r="D14" s="94"/>
      <c r="E14" s="94"/>
      <c r="F14" s="94"/>
      <c r="G14" s="94"/>
      <c r="H14" s="94"/>
      <c r="I14" s="94"/>
      <c r="J14" s="94"/>
      <c r="K14" s="94"/>
      <c r="L14" s="94"/>
      <c r="M14" s="28" t="s">
        <v>54</v>
      </c>
    </row>
    <row r="15" spans="1:25" ht="63">
      <c r="A15" s="29" t="s">
        <v>4</v>
      </c>
      <c r="B15" s="15" t="s">
        <v>5</v>
      </c>
      <c r="C15" s="15" t="s">
        <v>55</v>
      </c>
      <c r="D15" s="15" t="s">
        <v>56</v>
      </c>
      <c r="E15" s="15" t="s">
        <v>57</v>
      </c>
      <c r="F15" s="15" t="s">
        <v>58</v>
      </c>
      <c r="G15" s="15" t="s">
        <v>14</v>
      </c>
      <c r="H15" s="13" t="s">
        <v>15</v>
      </c>
      <c r="I15" s="15" t="s">
        <v>59</v>
      </c>
      <c r="J15" s="15" t="s">
        <v>60</v>
      </c>
      <c r="K15" s="15" t="s">
        <v>61</v>
      </c>
      <c r="L15" s="13" t="s">
        <v>19</v>
      </c>
      <c r="M15" s="98" t="s">
        <v>73</v>
      </c>
    </row>
    <row r="16" spans="1:25" ht="24" customHeight="1">
      <c r="A16" s="30">
        <v>1</v>
      </c>
      <c r="B16" s="31" t="s">
        <v>62</v>
      </c>
      <c r="C16" s="32" t="s">
        <v>63</v>
      </c>
      <c r="D16" s="33" t="s">
        <v>64</v>
      </c>
      <c r="E16" s="34">
        <v>10</v>
      </c>
      <c r="F16" s="35" t="s">
        <v>29</v>
      </c>
      <c r="G16" s="36">
        <v>210</v>
      </c>
      <c r="H16" s="36">
        <f t="shared" ref="H16" si="1">E16*G16</f>
        <v>2100</v>
      </c>
      <c r="I16" s="34">
        <v>15</v>
      </c>
      <c r="J16" s="34">
        <v>20</v>
      </c>
      <c r="K16" s="34">
        <v>5</v>
      </c>
      <c r="L16" s="103">
        <v>1186.5000000000002</v>
      </c>
      <c r="M16" s="99">
        <f t="shared" ref="M16" si="2">L16*75%</f>
        <v>889.87500000000023</v>
      </c>
      <c r="O16" s="37"/>
    </row>
    <row r="17" spans="1:25">
      <c r="A17" s="21"/>
      <c r="B17" s="38"/>
      <c r="C17" s="38"/>
      <c r="D17" s="38"/>
      <c r="E17" s="39" t="s">
        <v>65</v>
      </c>
      <c r="F17" s="40"/>
      <c r="G17" s="78" t="s">
        <v>51</v>
      </c>
      <c r="H17" s="79">
        <v>2100</v>
      </c>
      <c r="I17" s="80"/>
      <c r="J17" s="80"/>
      <c r="K17" s="80"/>
      <c r="L17" s="104">
        <v>1186.5000000000002</v>
      </c>
      <c r="M17" s="102">
        <f>SUM(M16)</f>
        <v>889.87500000000023</v>
      </c>
    </row>
    <row r="18" spans="1:25" ht="42" customHeight="1">
      <c r="A18" s="95" t="s">
        <v>66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41" t="s">
        <v>54</v>
      </c>
    </row>
    <row r="19" spans="1:25" ht="16.5" thickBot="1">
      <c r="A19" s="42"/>
      <c r="B19" s="43" t="s">
        <v>67</v>
      </c>
      <c r="C19" s="44"/>
      <c r="D19" s="45"/>
      <c r="E19" s="45"/>
      <c r="F19" s="45"/>
      <c r="G19" s="46"/>
      <c r="H19" s="47"/>
      <c r="I19" s="47"/>
      <c r="J19" s="47"/>
      <c r="K19" s="47"/>
      <c r="L19" s="48"/>
    </row>
    <row r="20" spans="1:25" ht="63">
      <c r="A20" s="29" t="s">
        <v>4</v>
      </c>
      <c r="B20" s="15" t="s">
        <v>5</v>
      </c>
      <c r="C20" s="15" t="s">
        <v>55</v>
      </c>
      <c r="D20" s="15" t="s">
        <v>56</v>
      </c>
      <c r="E20" s="15" t="s">
        <v>57</v>
      </c>
      <c r="F20" s="15" t="s">
        <v>58</v>
      </c>
      <c r="G20" s="15" t="s">
        <v>14</v>
      </c>
      <c r="H20" s="13" t="s">
        <v>15</v>
      </c>
      <c r="I20" s="15" t="s">
        <v>59</v>
      </c>
      <c r="J20" s="15" t="s">
        <v>60</v>
      </c>
      <c r="K20" s="15" t="s">
        <v>61</v>
      </c>
      <c r="L20" s="13" t="s">
        <v>19</v>
      </c>
      <c r="M20" s="98" t="s">
        <v>73</v>
      </c>
    </row>
    <row r="21" spans="1:25">
      <c r="A21" s="30">
        <v>1</v>
      </c>
      <c r="B21" s="49" t="s">
        <v>68</v>
      </c>
      <c r="C21" s="50" t="s">
        <v>69</v>
      </c>
      <c r="D21" s="33" t="s">
        <v>64</v>
      </c>
      <c r="E21" s="34">
        <v>36</v>
      </c>
      <c r="F21" s="35" t="s">
        <v>29</v>
      </c>
      <c r="G21" s="36">
        <v>85</v>
      </c>
      <c r="H21" s="36">
        <f t="shared" ref="H21" si="3">E21*G21</f>
        <v>3060</v>
      </c>
      <c r="I21" s="34">
        <v>15</v>
      </c>
      <c r="J21" s="34">
        <v>20</v>
      </c>
      <c r="K21" s="34">
        <v>5</v>
      </c>
      <c r="L21" s="103">
        <v>1728.9</v>
      </c>
      <c r="M21" s="99">
        <f t="shared" ref="M21" si="4">L21*75%</f>
        <v>1296.6750000000002</v>
      </c>
    </row>
    <row r="22" spans="1:25">
      <c r="A22" s="21"/>
      <c r="B22" s="38"/>
      <c r="C22" s="38"/>
      <c r="D22" s="38"/>
      <c r="E22" s="39" t="s">
        <v>65</v>
      </c>
      <c r="F22" s="22"/>
      <c r="G22" s="78" t="s">
        <v>51</v>
      </c>
      <c r="H22" s="79">
        <v>3060</v>
      </c>
      <c r="I22" s="80"/>
      <c r="J22" s="80"/>
      <c r="K22" s="80"/>
      <c r="L22" s="104">
        <v>1728.9</v>
      </c>
      <c r="M22" s="102">
        <f>SUM(M21)</f>
        <v>1296.6750000000002</v>
      </c>
    </row>
    <row r="23" spans="1:25" ht="15.95" customHeight="1" thickBot="1">
      <c r="A23" s="9"/>
      <c r="B23" s="25"/>
      <c r="C23" s="6"/>
      <c r="D23" s="6"/>
      <c r="E23" s="25"/>
      <c r="F23" s="25"/>
      <c r="G23" s="9"/>
      <c r="H23" s="25"/>
      <c r="I23" s="7"/>
      <c r="J23" s="25"/>
      <c r="K23" s="7"/>
      <c r="L23" s="105"/>
      <c r="M23" s="9"/>
      <c r="N23" s="9"/>
      <c r="O23" s="9"/>
      <c r="P23" s="10"/>
      <c r="Q23" s="9"/>
      <c r="R23" s="9"/>
      <c r="S23" s="9"/>
      <c r="T23" s="9"/>
      <c r="U23" s="8"/>
      <c r="V23" s="8"/>
      <c r="W23" s="8"/>
      <c r="X23" s="8"/>
    </row>
    <row r="24" spans="1:25" s="55" customFormat="1" ht="23.25" customHeight="1" thickBot="1">
      <c r="A24" s="51"/>
      <c r="B24" s="81"/>
      <c r="C24" s="88" t="s">
        <v>2</v>
      </c>
      <c r="D24" s="88"/>
      <c r="E24" s="82" t="s">
        <v>70</v>
      </c>
      <c r="F24" s="83"/>
      <c r="G24" s="84"/>
      <c r="H24" s="84">
        <v>33360</v>
      </c>
      <c r="I24" s="85"/>
      <c r="J24" s="85"/>
      <c r="K24" s="86"/>
      <c r="L24" s="106">
        <v>16869.971428571429</v>
      </c>
      <c r="M24" s="101">
        <f>SUM(M22+M17+Q12)</f>
        <v>12652.478571428572</v>
      </c>
      <c r="N24" s="87"/>
      <c r="O24" s="51"/>
      <c r="P24" s="51"/>
      <c r="Q24" s="52"/>
      <c r="R24" s="51"/>
      <c r="S24" s="51"/>
      <c r="T24" s="51"/>
      <c r="U24" s="51"/>
      <c r="V24" s="53"/>
      <c r="W24" s="53"/>
      <c r="X24" s="53"/>
      <c r="Y24" s="54"/>
    </row>
    <row r="25" spans="1:25">
      <c r="V25" s="37"/>
      <c r="W25" s="37"/>
    </row>
    <row r="26" spans="1:25" ht="15.95" customHeight="1">
      <c r="H26" s="37"/>
      <c r="L26" s="37"/>
      <c r="P26" s="37"/>
      <c r="V26" s="37"/>
    </row>
  </sheetData>
  <mergeCells count="7">
    <mergeCell ref="C24:D24"/>
    <mergeCell ref="A1:N1"/>
    <mergeCell ref="A2:N2"/>
    <mergeCell ref="A3:B3"/>
    <mergeCell ref="E3:J3"/>
    <mergeCell ref="C14:L14"/>
    <mergeCell ref="A18:L18"/>
  </mergeCells>
  <conditionalFormatting sqref="R5:R11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20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2022-07-30T20:33:00Z</dcterms:created>
  <dcterms:modified xsi:type="dcterms:W3CDTF">2023-01-09T21:33:00Z</dcterms:modified>
</cp:coreProperties>
</file>